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<sst xmlns="http://schemas.openxmlformats.org/spreadsheetml/2006/main" count="27" uniqueCount="27">
  <si>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B3</t>
  </si>
  <si>
    <t>C1</t>
  </si>
  <si>
    <t>C2</t>
  </si>
  <si>
    <t>C3</t>
  </si>
  <si>
    <t>C4</t>
  </si>
  <si>
    <t>E</t>
  </si>
  <si>
    <t>N</t>
  </si>
  <si>
    <t>Línea</t>
  </si>
  <si>
    <t>Vueltas reales</t>
  </si>
  <si>
    <t>Velocidad comercial</t>
  </si>
  <si>
    <t>Kms.</t>
  </si>
  <si>
    <t>Viajeros</t>
  </si>
  <si>
    <t>B4</t>
  </si>
  <si>
    <t>C5</t>
  </si>
  <si>
    <t>Total TUSSAM</t>
  </si>
  <si>
    <t>Total General</t>
  </si>
  <si>
    <t>EA</t>
  </si>
  <si>
    <t>T1</t>
  </si>
  <si>
    <t>16+C6</t>
  </si>
  <si>
    <t>FUENTE: Transportes Urbanos de Sevilla S.A.M. (TUSSAM)</t>
  </si>
  <si>
    <t>Total Contratadas</t>
  </si>
  <si>
    <t>Viajeros/km</t>
  </si>
  <si>
    <t>Viajeros/vuelta</t>
  </si>
  <si>
    <t>LE</t>
  </si>
  <si>
    <t>29+39</t>
  </si>
  <si>
    <t>LN</t>
  </si>
  <si>
    <t>8.5.2. INFORME RESUMEN DE EXPLOTACIÓN. AÑO 2019.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</si>
</sst>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"/>
    <numFmt numFmtId="166" formatCode="#,##0;[Red]#,##0"/>
    <numFmt numFmtId="167" formatCode="0.0"/>
    <numFmt numFmtId="168" formatCode="#,##0.00;[Red]#,##0.00"/>
    <numFmt numFmtId="169" formatCode="0.000000000"/>
    <numFmt numFmtId="170" formatCode="0.0000000000"/>
    <numFmt numFmtId="171" formatCode="0.00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_-* #,##0.000\ _€_-;\-* #,##0.000\ _€_-;_-* &quot;-&quot;??\ _€_-;_-@_-"/>
    <numFmt numFmtId="178" formatCode="_-* #,##0.0\ _€_-;\-* #,##0.0\ _€_-;_-* &quot;-&quot;??\ _€_-;_-@_-"/>
    <numFmt numFmtId="179" formatCode="_-* #,##0\ _€_-;\-* #,##0\ _€_-;_-* &quot;-&quot;??\ _€_-;_-@_-"/>
  </numFmts>
  <fonts count="24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 quotePrefix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9" fontId="3" fillId="0" borderId="0" xfId="48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8" xfId="0" applyFont="1" applyBorder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="90" zoomScaleNormal="90" zoomScalePageLayoutView="0" workbookViewId="0" topLeftCell="A1">
      <selection activeCell="B1" sqref="B1"/>
    </sheetView>
  </sheetViews>
  <sheetFormatPr defaultColWidth="11.421875" defaultRowHeight="12.75"/>
  <cols>
    <col min="1" max="1" width="13.7109375" style="14" customWidth="1"/>
    <col min="2" max="2" width="16.140625" style="2" customWidth="1"/>
    <col min="3" max="3" width="12.28125" style="2" customWidth="1"/>
    <col min="4" max="4" width="17.00390625" style="0" customWidth="1"/>
    <col min="5" max="5" width="15.7109375" style="3" customWidth="1"/>
    <col min="6" max="6" width="13.8515625" style="0" customWidth="1"/>
    <col min="7" max="7" width="16.00390625" style="0" bestFit="1" customWidth="1"/>
    <col min="11" max="11" width="12.7109375" style="0" bestFit="1" customWidth="1"/>
  </cols>
  <sheetData>
    <row r="1" ht="15.75">
      <c r="A1" s="1" t="s">
        <v>26</v>
      </c>
    </row>
    <row r="2" ht="12.75">
      <c r="A2" s="4"/>
    </row>
    <row r="3" ht="13.5" thickBot="1">
      <c r="A3" s="5"/>
    </row>
    <row r="4" spans="1:7" ht="12.75" customHeight="1">
      <c r="A4" s="46" t="s">
        <v>7</v>
      </c>
      <c r="B4" s="47" t="s">
        <v>8</v>
      </c>
      <c r="C4" s="48" t="s">
        <v>9</v>
      </c>
      <c r="D4" s="49" t="s">
        <v>10</v>
      </c>
      <c r="E4" s="49" t="s">
        <v>11</v>
      </c>
      <c r="F4" s="50" t="s">
        <v>21</v>
      </c>
      <c r="G4" s="51" t="s">
        <v>22</v>
      </c>
    </row>
    <row r="5" spans="1:7" ht="12.75" customHeight="1">
      <c r="A5" s="52"/>
      <c r="B5" s="40"/>
      <c r="C5" s="34"/>
      <c r="D5" s="35"/>
      <c r="E5" s="35"/>
      <c r="F5" s="32"/>
      <c r="G5" s="53"/>
    </row>
    <row r="6" spans="1:7" s="6" customFormat="1" ht="12.75" customHeight="1">
      <c r="A6" s="52"/>
      <c r="B6" s="40"/>
      <c r="C6" s="34"/>
      <c r="D6" s="35"/>
      <c r="E6" s="35"/>
      <c r="F6" s="32"/>
      <c r="G6" s="53"/>
    </row>
    <row r="7" spans="1:7" ht="18" customHeight="1">
      <c r="A7" s="54">
        <v>1</v>
      </c>
      <c r="B7" s="31">
        <v>31813.300000000003</v>
      </c>
      <c r="C7" s="28">
        <v>11.166873288052766</v>
      </c>
      <c r="D7" s="29">
        <v>527458.5495999993</v>
      </c>
      <c r="E7" s="29">
        <v>3026180</v>
      </c>
      <c r="F7" s="30">
        <f>+E7/D7</f>
        <v>5.737284953092367</v>
      </c>
      <c r="G7" s="55">
        <f>+E7/B7</f>
        <v>95.12310888842087</v>
      </c>
    </row>
    <row r="8" spans="1:7" ht="12.75">
      <c r="A8" s="56">
        <v>2</v>
      </c>
      <c r="B8" s="24">
        <v>42623.770000000004</v>
      </c>
      <c r="C8" s="25">
        <v>11.765453866056568</v>
      </c>
      <c r="D8" s="26">
        <v>855309.5524099979</v>
      </c>
      <c r="E8" s="26">
        <v>7060568</v>
      </c>
      <c r="F8" s="27">
        <f aca="true" t="shared" si="0" ref="F8:F50">+E8/D8</f>
        <v>8.25498555476845</v>
      </c>
      <c r="G8" s="57">
        <f aca="true" t="shared" si="1" ref="G8:G50">+E8/B8</f>
        <v>165.64860405355978</v>
      </c>
    </row>
    <row r="9" spans="1:7" ht="12.75" customHeight="1">
      <c r="A9" s="56">
        <v>3</v>
      </c>
      <c r="B9" s="24">
        <v>26082.14</v>
      </c>
      <c r="C9" s="25">
        <v>14.078696186412834</v>
      </c>
      <c r="D9" s="26">
        <v>1030669.248379993</v>
      </c>
      <c r="E9" s="26">
        <v>3651192</v>
      </c>
      <c r="F9" s="27">
        <f t="shared" si="0"/>
        <v>3.5425448132259185</v>
      </c>
      <c r="G9" s="57">
        <f t="shared" si="1"/>
        <v>139.98820648919147</v>
      </c>
    </row>
    <row r="10" spans="1:7" ht="12.75">
      <c r="A10" s="56">
        <v>5</v>
      </c>
      <c r="B10" s="24">
        <v>31718.9</v>
      </c>
      <c r="C10" s="25">
        <v>12.35270553984688</v>
      </c>
      <c r="D10" s="26">
        <v>612967.56015</v>
      </c>
      <c r="E10" s="26">
        <v>2783151</v>
      </c>
      <c r="F10" s="27">
        <f t="shared" si="0"/>
        <v>4.540453983109533</v>
      </c>
      <c r="G10" s="57">
        <f t="shared" si="1"/>
        <v>87.74424712080179</v>
      </c>
    </row>
    <row r="11" spans="1:7" s="6" customFormat="1" ht="12.75">
      <c r="A11" s="56">
        <v>6</v>
      </c>
      <c r="B11" s="24">
        <v>29897.01</v>
      </c>
      <c r="C11" s="25">
        <v>12.014979838880542</v>
      </c>
      <c r="D11" s="26">
        <v>682199.6216199963</v>
      </c>
      <c r="E11" s="26">
        <v>3354195</v>
      </c>
      <c r="F11" s="27">
        <f t="shared" si="0"/>
        <v>4.916735356778573</v>
      </c>
      <c r="G11" s="57">
        <f t="shared" si="1"/>
        <v>112.1916539480035</v>
      </c>
    </row>
    <row r="12" spans="1:7" ht="12.75">
      <c r="A12" s="56">
        <v>10</v>
      </c>
      <c r="B12" s="24">
        <v>32988.92</v>
      </c>
      <c r="C12" s="25">
        <v>11.678261724602509</v>
      </c>
      <c r="D12" s="26">
        <v>349590.28289999935</v>
      </c>
      <c r="E12" s="26">
        <v>1894134</v>
      </c>
      <c r="F12" s="27">
        <f t="shared" si="0"/>
        <v>5.4181540295896005</v>
      </c>
      <c r="G12" s="57">
        <f t="shared" si="1"/>
        <v>57.41727828616396</v>
      </c>
    </row>
    <row r="13" spans="1:7" s="6" customFormat="1" ht="12.75">
      <c r="A13" s="56">
        <v>11</v>
      </c>
      <c r="B13" s="24">
        <v>27475.71</v>
      </c>
      <c r="C13" s="25">
        <v>10.371002582476295</v>
      </c>
      <c r="D13" s="26">
        <v>188105.4075699997</v>
      </c>
      <c r="E13" s="26">
        <v>839951</v>
      </c>
      <c r="F13" s="27">
        <f t="shared" si="0"/>
        <v>4.4653208583991875</v>
      </c>
      <c r="G13" s="57">
        <f t="shared" si="1"/>
        <v>30.570674970728692</v>
      </c>
    </row>
    <row r="14" spans="1:7" s="6" customFormat="1" ht="12.75">
      <c r="A14" s="56">
        <v>12</v>
      </c>
      <c r="B14" s="24">
        <v>46978.840000000004</v>
      </c>
      <c r="C14" s="25">
        <v>11.048436023461349</v>
      </c>
      <c r="D14" s="26">
        <v>534439.5876700004</v>
      </c>
      <c r="E14" s="26">
        <v>2667414</v>
      </c>
      <c r="F14" s="27">
        <f t="shared" si="0"/>
        <v>4.991048682656802</v>
      </c>
      <c r="G14" s="57">
        <f t="shared" si="1"/>
        <v>56.77905201575858</v>
      </c>
    </row>
    <row r="15" spans="1:7" s="6" customFormat="1" ht="12.75">
      <c r="A15" s="56">
        <v>13</v>
      </c>
      <c r="B15" s="24">
        <v>46189.36</v>
      </c>
      <c r="C15" s="25">
        <v>12.134149803701513</v>
      </c>
      <c r="D15" s="26">
        <v>738902.8638799947</v>
      </c>
      <c r="E15" s="26">
        <v>3729439</v>
      </c>
      <c r="F15" s="27">
        <f t="shared" si="0"/>
        <v>5.047265591063805</v>
      </c>
      <c r="G15" s="57">
        <f t="shared" si="1"/>
        <v>80.74238309428839</v>
      </c>
    </row>
    <row r="16" spans="1:7" s="6" customFormat="1" ht="12.75">
      <c r="A16" s="56">
        <v>14</v>
      </c>
      <c r="B16" s="24">
        <v>24807.66</v>
      </c>
      <c r="C16" s="25">
        <v>10.695663366057406</v>
      </c>
      <c r="D16" s="26">
        <v>174501.56607999987</v>
      </c>
      <c r="E16" s="26">
        <v>852089</v>
      </c>
      <c r="F16" s="27">
        <f t="shared" si="0"/>
        <v>4.882987695419087</v>
      </c>
      <c r="G16" s="57">
        <f t="shared" si="1"/>
        <v>34.347818375453386</v>
      </c>
    </row>
    <row r="17" spans="1:7" ht="12.75">
      <c r="A17" s="56">
        <v>15</v>
      </c>
      <c r="B17" s="24">
        <v>25697.46</v>
      </c>
      <c r="C17" s="25">
        <v>10.642337362408346</v>
      </c>
      <c r="D17" s="26">
        <v>208924.7266600001</v>
      </c>
      <c r="E17" s="26">
        <v>1019585</v>
      </c>
      <c r="F17" s="27">
        <f t="shared" si="0"/>
        <v>4.8801547633911815</v>
      </c>
      <c r="G17" s="57">
        <f t="shared" si="1"/>
        <v>39.67648942735975</v>
      </c>
    </row>
    <row r="18" spans="1:7" ht="12.75">
      <c r="A18" s="56">
        <v>20</v>
      </c>
      <c r="B18" s="24">
        <v>25787.2</v>
      </c>
      <c r="C18" s="25">
        <v>11.655476670168067</v>
      </c>
      <c r="D18" s="26">
        <v>281392.112400001</v>
      </c>
      <c r="E18" s="26">
        <v>993467</v>
      </c>
      <c r="F18" s="27">
        <f t="shared" si="0"/>
        <v>3.5305431681318034</v>
      </c>
      <c r="G18" s="57">
        <f t="shared" si="1"/>
        <v>38.5255863374077</v>
      </c>
    </row>
    <row r="19" spans="1:7" ht="12.75">
      <c r="A19" s="56">
        <v>21</v>
      </c>
      <c r="B19" s="24">
        <v>28641.64</v>
      </c>
      <c r="C19" s="25">
        <v>11.55525416679827</v>
      </c>
      <c r="D19" s="26">
        <v>442771.80255999934</v>
      </c>
      <c r="E19" s="26">
        <v>1770908</v>
      </c>
      <c r="F19" s="27">
        <f t="shared" si="0"/>
        <v>3.9995952537199497</v>
      </c>
      <c r="G19" s="57">
        <f t="shared" si="1"/>
        <v>61.82983935277449</v>
      </c>
    </row>
    <row r="20" spans="1:7" ht="12.75">
      <c r="A20" s="56">
        <v>22</v>
      </c>
      <c r="B20" s="24">
        <v>24287.59</v>
      </c>
      <c r="C20" s="25">
        <v>15.473962124228796</v>
      </c>
      <c r="D20" s="26">
        <v>597268.4775199994</v>
      </c>
      <c r="E20" s="26">
        <v>1784284</v>
      </c>
      <c r="F20" s="27">
        <f t="shared" si="0"/>
        <v>2.9874069487289385</v>
      </c>
      <c r="G20" s="57">
        <f t="shared" si="1"/>
        <v>73.46484356825852</v>
      </c>
    </row>
    <row r="21" spans="1:7" ht="12.75">
      <c r="A21" s="56">
        <v>24</v>
      </c>
      <c r="B21" s="24">
        <v>29411.039999999997</v>
      </c>
      <c r="C21" s="25">
        <v>11.566748565353187</v>
      </c>
      <c r="D21" s="26">
        <v>420476.1788600019</v>
      </c>
      <c r="E21" s="26">
        <v>2072132</v>
      </c>
      <c r="F21" s="27">
        <f t="shared" si="0"/>
        <v>4.928060385294548</v>
      </c>
      <c r="G21" s="57">
        <f t="shared" si="1"/>
        <v>70.45422399207916</v>
      </c>
    </row>
    <row r="22" spans="1:7" ht="12.75">
      <c r="A22" s="56">
        <v>25</v>
      </c>
      <c r="B22" s="24">
        <v>30839.87</v>
      </c>
      <c r="C22" s="25">
        <v>12.25242890221347</v>
      </c>
      <c r="D22" s="26">
        <v>304631.4046499995</v>
      </c>
      <c r="E22" s="26">
        <v>1107917</v>
      </c>
      <c r="F22" s="27">
        <f t="shared" si="0"/>
        <v>3.636909993810127</v>
      </c>
      <c r="G22" s="57">
        <f t="shared" si="1"/>
        <v>35.92482717988111</v>
      </c>
    </row>
    <row r="23" spans="1:7" ht="12.75">
      <c r="A23" s="56">
        <v>26</v>
      </c>
      <c r="B23" s="24">
        <v>33913.49</v>
      </c>
      <c r="C23" s="25">
        <v>11.52273822334844</v>
      </c>
      <c r="D23" s="26">
        <v>286171.46719000046</v>
      </c>
      <c r="E23" s="26">
        <v>1484093</v>
      </c>
      <c r="F23" s="27">
        <f t="shared" si="0"/>
        <v>5.186027155581701</v>
      </c>
      <c r="G23" s="57">
        <f t="shared" si="1"/>
        <v>43.76114047831704</v>
      </c>
    </row>
    <row r="24" spans="1:7" ht="12.75">
      <c r="A24" s="56">
        <v>27</v>
      </c>
      <c r="B24" s="24">
        <v>40829.15</v>
      </c>
      <c r="C24" s="25">
        <v>13.125243592600395</v>
      </c>
      <c r="D24" s="26">
        <v>835235.376209997</v>
      </c>
      <c r="E24" s="26">
        <v>4361384</v>
      </c>
      <c r="F24" s="27">
        <f t="shared" si="0"/>
        <v>5.221742426416873</v>
      </c>
      <c r="G24" s="57">
        <f t="shared" si="1"/>
        <v>106.82034771725593</v>
      </c>
    </row>
    <row r="25" spans="1:7" ht="12.75">
      <c r="A25" s="56">
        <v>28</v>
      </c>
      <c r="B25" s="24">
        <v>38788.17</v>
      </c>
      <c r="C25" s="25">
        <v>15.900490064772987</v>
      </c>
      <c r="D25" s="26">
        <v>762117.8030300025</v>
      </c>
      <c r="E25" s="26">
        <v>2336886</v>
      </c>
      <c r="F25" s="27">
        <f t="shared" si="0"/>
        <v>3.066305485463122</v>
      </c>
      <c r="G25" s="57">
        <f>+E25/B25</f>
        <v>60.24738986139331</v>
      </c>
    </row>
    <row r="26" spans="1:7" ht="12.75">
      <c r="A26" s="56">
        <v>30</v>
      </c>
      <c r="B26" s="24">
        <v>25581.03</v>
      </c>
      <c r="C26" s="25">
        <v>12.000311917236852</v>
      </c>
      <c r="D26" s="26">
        <v>239962.1971999998</v>
      </c>
      <c r="E26" s="26">
        <v>724100</v>
      </c>
      <c r="F26" s="27">
        <f t="shared" si="0"/>
        <v>3.0175586340230454</v>
      </c>
      <c r="G26" s="57">
        <f t="shared" si="1"/>
        <v>28.306131535751298</v>
      </c>
    </row>
    <row r="27" spans="1:7" ht="12.75">
      <c r="A27" s="56">
        <v>31</v>
      </c>
      <c r="B27" s="24">
        <v>22963.969999999998</v>
      </c>
      <c r="C27" s="25">
        <v>12.196381783984023</v>
      </c>
      <c r="D27" s="26">
        <v>274549.57928000134</v>
      </c>
      <c r="E27" s="26">
        <v>643442</v>
      </c>
      <c r="F27" s="27">
        <f t="shared" si="0"/>
        <v>2.3436277035550694</v>
      </c>
      <c r="G27" s="57">
        <f t="shared" si="1"/>
        <v>28.01963249385886</v>
      </c>
    </row>
    <row r="28" spans="1:7" ht="12.75">
      <c r="A28" s="56">
        <v>32</v>
      </c>
      <c r="B28" s="24">
        <v>40181.82</v>
      </c>
      <c r="C28" s="25">
        <v>11.05998543580953</v>
      </c>
      <c r="D28" s="26">
        <v>633108.2947000024</v>
      </c>
      <c r="E28" s="26">
        <v>3959268</v>
      </c>
      <c r="F28" s="27">
        <f t="shared" si="0"/>
        <v>6.253697879406388</v>
      </c>
      <c r="G28" s="57">
        <f t="shared" si="1"/>
        <v>98.53381454598124</v>
      </c>
    </row>
    <row r="29" spans="1:7" ht="12.75">
      <c r="A29" s="56">
        <v>34</v>
      </c>
      <c r="B29" s="24">
        <v>30435.74</v>
      </c>
      <c r="C29" s="25">
        <v>13.173960170032398</v>
      </c>
      <c r="D29" s="26">
        <v>416744.66080000135</v>
      </c>
      <c r="E29" s="26">
        <v>996030</v>
      </c>
      <c r="F29" s="27">
        <f t="shared" si="0"/>
        <v>2.3900246210424796</v>
      </c>
      <c r="G29" s="57">
        <f t="shared" si="1"/>
        <v>32.7256705439066</v>
      </c>
    </row>
    <row r="30" spans="1:7" ht="12.75">
      <c r="A30" s="56">
        <v>35</v>
      </c>
      <c r="B30" s="24">
        <v>4098.31</v>
      </c>
      <c r="C30" s="25">
        <v>14.303971193930632</v>
      </c>
      <c r="D30" s="26">
        <v>51433.79049999997</v>
      </c>
      <c r="E30" s="26">
        <v>185570</v>
      </c>
      <c r="F30" s="27">
        <f t="shared" si="0"/>
        <v>3.6079394148483015</v>
      </c>
      <c r="G30" s="57">
        <f t="shared" si="1"/>
        <v>45.27963965634615</v>
      </c>
    </row>
    <row r="31" spans="1:7" ht="12.75">
      <c r="A31" s="56">
        <v>37</v>
      </c>
      <c r="B31" s="24">
        <v>31757.04</v>
      </c>
      <c r="C31" s="25">
        <v>14.041231205884628</v>
      </c>
      <c r="D31" s="26">
        <v>647630.4466999962</v>
      </c>
      <c r="E31" s="26">
        <v>2183446</v>
      </c>
      <c r="F31" s="27">
        <f t="shared" si="0"/>
        <v>3.3714381575569194</v>
      </c>
      <c r="G31" s="57">
        <f t="shared" si="1"/>
        <v>68.75470761758652</v>
      </c>
    </row>
    <row r="32" spans="1:7" ht="12.75">
      <c r="A32" s="56">
        <v>38</v>
      </c>
      <c r="B32" s="24">
        <f>4312.7+6457.85</f>
        <v>10770.55</v>
      </c>
      <c r="C32" s="25">
        <v>15.10617678779657</v>
      </c>
      <c r="D32" s="26">
        <v>158694.4565</v>
      </c>
      <c r="E32" s="26">
        <v>369625</v>
      </c>
      <c r="F32" s="27">
        <f t="shared" si="0"/>
        <v>2.3291613844116856</v>
      </c>
      <c r="G32" s="57">
        <f t="shared" si="1"/>
        <v>34.31811745918268</v>
      </c>
    </row>
    <row r="33" spans="1:7" ht="12.75">
      <c r="A33" s="56">
        <v>40</v>
      </c>
      <c r="B33" s="24">
        <v>22106.94</v>
      </c>
      <c r="C33" s="25">
        <v>11.120193256387463</v>
      </c>
      <c r="D33" s="26">
        <v>179137.08360000022</v>
      </c>
      <c r="E33" s="26">
        <v>607610</v>
      </c>
      <c r="F33" s="27">
        <f t="shared" si="0"/>
        <v>3.391871676088843</v>
      </c>
      <c r="G33" s="57">
        <f t="shared" si="1"/>
        <v>27.485034111460024</v>
      </c>
    </row>
    <row r="34" spans="1:7" ht="12.75">
      <c r="A34" s="56">
        <v>41</v>
      </c>
      <c r="B34" s="24">
        <v>23178.989999999998</v>
      </c>
      <c r="C34" s="25">
        <v>13.658629061440205</v>
      </c>
      <c r="D34" s="26">
        <v>302871.9042599995</v>
      </c>
      <c r="E34" s="26">
        <v>650486</v>
      </c>
      <c r="F34" s="27">
        <f t="shared" si="0"/>
        <v>2.1477264508549205</v>
      </c>
      <c r="G34" s="57">
        <f t="shared" si="1"/>
        <v>28.06360415186339</v>
      </c>
    </row>
    <row r="35" spans="1:7" ht="12.75">
      <c r="A35" s="56">
        <v>43</v>
      </c>
      <c r="B35" s="24">
        <v>26509.87</v>
      </c>
      <c r="C35" s="25">
        <v>10.892305868533692</v>
      </c>
      <c r="D35" s="26">
        <v>213926.7389499995</v>
      </c>
      <c r="E35" s="26">
        <v>802752</v>
      </c>
      <c r="F35" s="27">
        <f t="shared" si="0"/>
        <v>3.75246219308576</v>
      </c>
      <c r="G35" s="57">
        <f t="shared" si="1"/>
        <v>30.281249964635816</v>
      </c>
    </row>
    <row r="36" spans="1:7" ht="12.75">
      <c r="A36" s="56">
        <v>52</v>
      </c>
      <c r="B36" s="24">
        <v>22704.300000000003</v>
      </c>
      <c r="C36" s="25">
        <v>12.34517948659281</v>
      </c>
      <c r="D36" s="26">
        <v>334517.4519999993</v>
      </c>
      <c r="E36" s="26">
        <v>1087551</v>
      </c>
      <c r="F36" s="27">
        <f t="shared" si="0"/>
        <v>3.251103921477921</v>
      </c>
      <c r="G36" s="57">
        <f t="shared" si="1"/>
        <v>47.90066198913861</v>
      </c>
    </row>
    <row r="37" spans="1:7" ht="12.75">
      <c r="A37" s="56">
        <v>53</v>
      </c>
      <c r="B37" s="24">
        <v>884</v>
      </c>
      <c r="C37" s="25">
        <v>23.18707420164507</v>
      </c>
      <c r="D37" s="26">
        <v>21339.760000000006</v>
      </c>
      <c r="E37" s="26">
        <v>9653</v>
      </c>
      <c r="F37" s="27">
        <f t="shared" si="0"/>
        <v>0.45234810513332846</v>
      </c>
      <c r="G37" s="57">
        <f>+E37/B37</f>
        <v>10.919683257918551</v>
      </c>
    </row>
    <row r="38" spans="1:7" ht="12.75">
      <c r="A38" s="56" t="s">
        <v>0</v>
      </c>
      <c r="B38" s="24">
        <v>9595.95</v>
      </c>
      <c r="C38" s="25">
        <v>13.347983543061014</v>
      </c>
      <c r="D38" s="26">
        <v>103867.60089999987</v>
      </c>
      <c r="E38" s="26">
        <v>176243</v>
      </c>
      <c r="F38" s="27">
        <f t="shared" si="0"/>
        <v>1.6968043785826983</v>
      </c>
      <c r="G38" s="57">
        <f>+E38/B38</f>
        <v>18.366394155867837</v>
      </c>
    </row>
    <row r="39" spans="1:7" ht="12.75">
      <c r="A39" s="56" t="s">
        <v>12</v>
      </c>
      <c r="B39" s="24">
        <v>15978.16</v>
      </c>
      <c r="C39" s="25">
        <v>14.601882384086144</v>
      </c>
      <c r="D39" s="26">
        <v>549366.1828800003</v>
      </c>
      <c r="E39" s="26">
        <v>1207692</v>
      </c>
      <c r="F39" s="27">
        <f t="shared" si="0"/>
        <v>2.198336988397773</v>
      </c>
      <c r="G39" s="57">
        <f t="shared" si="1"/>
        <v>75.58392205360317</v>
      </c>
    </row>
    <row r="40" spans="1:7" ht="12.75">
      <c r="A40" s="56" t="s">
        <v>1</v>
      </c>
      <c r="B40" s="24">
        <v>43736.14</v>
      </c>
      <c r="C40" s="25">
        <v>12.523369481965066</v>
      </c>
      <c r="D40" s="26">
        <v>641472.5325400003</v>
      </c>
      <c r="E40" s="26">
        <v>3904367</v>
      </c>
      <c r="F40" s="27">
        <f t="shared" si="0"/>
        <v>6.08656926359748</v>
      </c>
      <c r="G40" s="57">
        <f t="shared" si="1"/>
        <v>89.27095532436104</v>
      </c>
    </row>
    <row r="41" spans="1:7" ht="12.75">
      <c r="A41" s="56" t="s">
        <v>2</v>
      </c>
      <c r="B41" s="24">
        <v>43498.75</v>
      </c>
      <c r="C41" s="25">
        <v>11.962918513796383</v>
      </c>
      <c r="D41" s="26">
        <v>647972.9168500025</v>
      </c>
      <c r="E41" s="26">
        <v>3950895</v>
      </c>
      <c r="F41" s="27">
        <f t="shared" si="0"/>
        <v>6.0973150223724275</v>
      </c>
      <c r="G41" s="57">
        <f t="shared" si="1"/>
        <v>90.82778240754044</v>
      </c>
    </row>
    <row r="42" spans="1:7" ht="12.75">
      <c r="A42" s="56" t="s">
        <v>3</v>
      </c>
      <c r="B42" s="24">
        <v>40609.75</v>
      </c>
      <c r="C42" s="25">
        <v>11.861361077313791</v>
      </c>
      <c r="D42" s="26">
        <v>346471.0687499995</v>
      </c>
      <c r="E42" s="26">
        <v>2243238</v>
      </c>
      <c r="F42" s="27">
        <f t="shared" si="0"/>
        <v>6.474531937379846</v>
      </c>
      <c r="G42" s="57">
        <f t="shared" si="1"/>
        <v>55.23890198782312</v>
      </c>
    </row>
    <row r="43" spans="1:7" ht="12.75">
      <c r="A43" s="56" t="s">
        <v>4</v>
      </c>
      <c r="B43" s="24">
        <v>35350.28</v>
      </c>
      <c r="C43" s="25">
        <v>11.007995044166009</v>
      </c>
      <c r="D43" s="26">
        <v>276408.55395999935</v>
      </c>
      <c r="E43" s="26">
        <v>1727319</v>
      </c>
      <c r="F43" s="27">
        <f t="shared" si="0"/>
        <v>6.24915175472453</v>
      </c>
      <c r="G43" s="57">
        <f t="shared" si="1"/>
        <v>48.86295101481516</v>
      </c>
    </row>
    <row r="44" spans="1:7" ht="12.75">
      <c r="A44" s="56" t="s">
        <v>13</v>
      </c>
      <c r="B44" s="24">
        <v>6573.33</v>
      </c>
      <c r="C44" s="25">
        <v>10.21119307275509</v>
      </c>
      <c r="D44" s="26">
        <v>72273.29289000001</v>
      </c>
      <c r="E44" s="26">
        <v>53803</v>
      </c>
      <c r="F44" s="27">
        <f t="shared" si="0"/>
        <v>0.7444381990715186</v>
      </c>
      <c r="G44" s="57">
        <f t="shared" si="1"/>
        <v>8.185044718582514</v>
      </c>
    </row>
    <row r="45" spans="1:7" ht="12.75">
      <c r="A45" s="56" t="s">
        <v>16</v>
      </c>
      <c r="B45" s="24">
        <v>26909.34</v>
      </c>
      <c r="C45" s="25">
        <v>19.012843222837745</v>
      </c>
      <c r="D45" s="26">
        <v>842803.9761799931</v>
      </c>
      <c r="E45" s="26">
        <v>1347151</v>
      </c>
      <c r="F45" s="27">
        <f t="shared" si="0"/>
        <v>1.5984155723920033</v>
      </c>
      <c r="G45" s="57">
        <f>+E45/B45</f>
        <v>50.062580501788595</v>
      </c>
    </row>
    <row r="46" spans="1:7" ht="12.75">
      <c r="A46" s="56" t="s">
        <v>23</v>
      </c>
      <c r="B46" s="24">
        <v>20058.9</v>
      </c>
      <c r="C46" s="25">
        <v>15.639134472112826</v>
      </c>
      <c r="D46" s="26">
        <v>405350.4136000008</v>
      </c>
      <c r="E46" s="26">
        <v>1137178</v>
      </c>
      <c r="F46" s="27">
        <f t="shared" si="0"/>
        <v>2.8054196118871255</v>
      </c>
      <c r="G46" s="57">
        <f>+E46/B46</f>
        <v>56.691942230132256</v>
      </c>
    </row>
    <row r="47" spans="1:7" ht="12.75">
      <c r="A47" s="56" t="s">
        <v>25</v>
      </c>
      <c r="B47" s="24">
        <v>19723.49</v>
      </c>
      <c r="C47" s="25">
        <v>13.341022961859975</v>
      </c>
      <c r="D47" s="26">
        <v>322221.19165000005</v>
      </c>
      <c r="E47" s="26">
        <v>1229073</v>
      </c>
      <c r="F47" s="27">
        <f>+E47/D47</f>
        <v>3.8143766823847876</v>
      </c>
      <c r="G47" s="57">
        <f>+E47/B47</f>
        <v>62.31518864054992</v>
      </c>
    </row>
    <row r="48" spans="1:7" ht="12.75" customHeight="1">
      <c r="A48" s="56" t="s">
        <v>5</v>
      </c>
      <c r="B48" s="24">
        <f>9763.5+1344</f>
        <v>11107.5</v>
      </c>
      <c r="C48" s="25">
        <v>9.167415136508525</v>
      </c>
      <c r="D48" s="26">
        <v>44734</v>
      </c>
      <c r="E48" s="26">
        <f>406970+1345</f>
        <v>408315</v>
      </c>
      <c r="F48" s="27">
        <f t="shared" si="0"/>
        <v>9.127621048866635</v>
      </c>
      <c r="G48" s="57">
        <f t="shared" si="1"/>
        <v>36.76029709655638</v>
      </c>
    </row>
    <row r="49" spans="1:7" ht="12.75">
      <c r="A49" s="56" t="s">
        <v>6</v>
      </c>
      <c r="B49" s="24">
        <v>15844.9</v>
      </c>
      <c r="C49" s="25">
        <v>15.664244459948234</v>
      </c>
      <c r="D49" s="26">
        <v>263638</v>
      </c>
      <c r="E49" s="26">
        <v>419375</v>
      </c>
      <c r="F49" s="27">
        <f t="shared" si="0"/>
        <v>1.5907228851682989</v>
      </c>
      <c r="G49" s="57">
        <f t="shared" si="1"/>
        <v>26.467506894963048</v>
      </c>
    </row>
    <row r="50" spans="1:7" ht="12.75">
      <c r="A50" s="56" t="s">
        <v>17</v>
      </c>
      <c r="B50" s="24">
        <v>38058.11</v>
      </c>
      <c r="C50" s="25">
        <v>8.583226470072603</v>
      </c>
      <c r="D50" s="26">
        <v>165959.00127000068</v>
      </c>
      <c r="E50" s="26">
        <v>3681710</v>
      </c>
      <c r="F50" s="27">
        <f t="shared" si="0"/>
        <v>22.184455026999</v>
      </c>
      <c r="G50" s="57">
        <f t="shared" si="1"/>
        <v>96.73917070500873</v>
      </c>
    </row>
    <row r="51" spans="1:7" ht="12.75" customHeight="1">
      <c r="A51" s="67" t="s">
        <v>14</v>
      </c>
      <c r="B51" s="36">
        <f>SUM(B7:B50)</f>
        <v>1206988.3800000001</v>
      </c>
      <c r="C51" s="37">
        <v>12.7</v>
      </c>
      <c r="D51" s="38">
        <f>SUM(D7:D50)</f>
        <v>17989588.685299978</v>
      </c>
      <c r="E51" s="39">
        <f>SUM(E7:E50)</f>
        <v>80494861</v>
      </c>
      <c r="F51" s="33">
        <v>4.47</v>
      </c>
      <c r="G51" s="58">
        <v>66.69</v>
      </c>
    </row>
    <row r="52" spans="1:7" ht="12.75" customHeight="1">
      <c r="A52" s="67"/>
      <c r="B52" s="36"/>
      <c r="C52" s="37"/>
      <c r="D52" s="38"/>
      <c r="E52" s="39"/>
      <c r="F52" s="33"/>
      <c r="G52" s="58"/>
    </row>
    <row r="53" spans="1:7" ht="12.75">
      <c r="A53" s="56" t="s">
        <v>24</v>
      </c>
      <c r="B53" s="24">
        <v>48212.5</v>
      </c>
      <c r="C53" s="25">
        <v>18.2</v>
      </c>
      <c r="D53" s="26">
        <v>910406.6599999999</v>
      </c>
      <c r="E53" s="26">
        <v>2293297</v>
      </c>
      <c r="F53" s="27">
        <f>+E53/D53</f>
        <v>2.5189809134304886</v>
      </c>
      <c r="G53" s="57">
        <f>+E53/B53</f>
        <v>47.566440238527356</v>
      </c>
    </row>
    <row r="54" spans="1:7" ht="12.75" customHeight="1">
      <c r="A54" s="69" t="s">
        <v>18</v>
      </c>
      <c r="B54" s="24">
        <v>20418.5</v>
      </c>
      <c r="C54" s="25">
        <v>16.424072356096676</v>
      </c>
      <c r="D54" s="26">
        <v>404288.17</v>
      </c>
      <c r="E54" s="26">
        <v>574397</v>
      </c>
      <c r="F54" s="27">
        <f>+E54/D54</f>
        <v>1.4207613346687835</v>
      </c>
      <c r="G54" s="57">
        <f>+E54/B54</f>
        <v>28.131204544898008</v>
      </c>
    </row>
    <row r="55" spans="1:7" ht="12.75" customHeight="1">
      <c r="A55" s="67" t="s">
        <v>20</v>
      </c>
      <c r="B55" s="41">
        <f>SUM(B53:B54)</f>
        <v>68631</v>
      </c>
      <c r="C55" s="42">
        <v>17.659570023296904</v>
      </c>
      <c r="D55" s="35">
        <f>SUM(D53:D54)</f>
        <v>1314694.8299999998</v>
      </c>
      <c r="E55" s="35">
        <f>SUM(E53:E54)</f>
        <v>2867694</v>
      </c>
      <c r="F55" s="45">
        <f>+E55/D55</f>
        <v>2.181262095630208</v>
      </c>
      <c r="G55" s="59">
        <f>+E55/B55</f>
        <v>41.78423744372077</v>
      </c>
    </row>
    <row r="56" spans="1:7" ht="12.75">
      <c r="A56" s="67"/>
      <c r="B56" s="41"/>
      <c r="C56" s="42"/>
      <c r="D56" s="35"/>
      <c r="E56" s="35"/>
      <c r="F56" s="45"/>
      <c r="G56" s="59"/>
    </row>
    <row r="57" spans="1:7" ht="12.75" customHeight="1">
      <c r="A57" s="67"/>
      <c r="B57" s="41"/>
      <c r="C57" s="42"/>
      <c r="D57" s="35"/>
      <c r="E57" s="35"/>
      <c r="F57" s="45"/>
      <c r="G57" s="59"/>
    </row>
    <row r="58" spans="1:7" ht="12.75">
      <c r="A58" s="67" t="s">
        <v>15</v>
      </c>
      <c r="B58" s="41">
        <f>B51+B55</f>
        <v>1275619.3800000001</v>
      </c>
      <c r="C58" s="42">
        <v>12.944394618560372</v>
      </c>
      <c r="D58" s="35">
        <f>+D51+D55</f>
        <v>19304283.515299976</v>
      </c>
      <c r="E58" s="43">
        <f>+E51+E55</f>
        <v>83362555</v>
      </c>
      <c r="F58" s="44">
        <f>+E58/D58</f>
        <v>4.318344937999353</v>
      </c>
      <c r="G58" s="60">
        <f>+E58/B58</f>
        <v>65.3506495017346</v>
      </c>
    </row>
    <row r="59" spans="1:7" ht="13.5" thickBot="1">
      <c r="A59" s="68"/>
      <c r="B59" s="61"/>
      <c r="C59" s="62"/>
      <c r="D59" s="63"/>
      <c r="E59" s="64"/>
      <c r="F59" s="65"/>
      <c r="G59" s="66"/>
    </row>
    <row r="60" spans="1:7" ht="12.75">
      <c r="A60" s="18"/>
      <c r="B60" s="19"/>
      <c r="C60" s="20"/>
      <c r="D60" s="21"/>
      <c r="E60" s="22"/>
      <c r="F60" s="23"/>
      <c r="G60" s="23"/>
    </row>
    <row r="61" spans="1:5" ht="12.75">
      <c r="A61" s="12"/>
      <c r="B61" s="7"/>
      <c r="C61" s="8"/>
      <c r="D61" s="8"/>
      <c r="E61" s="13"/>
    </row>
    <row r="62" spans="1:5" ht="15.75" customHeight="1">
      <c r="A62" s="17" t="s">
        <v>19</v>
      </c>
      <c r="B62" s="9"/>
      <c r="C62" s="10"/>
      <c r="D62" s="10"/>
      <c r="E62" s="13"/>
    </row>
    <row r="63" spans="1:5" ht="12.75">
      <c r="A63" s="12"/>
      <c r="C63" s="8"/>
      <c r="D63" s="8"/>
      <c r="E63" s="13"/>
    </row>
    <row r="64" spans="1:5" ht="12.75">
      <c r="A64" s="12"/>
      <c r="B64" s="11"/>
      <c r="C64" s="10"/>
      <c r="D64" s="10"/>
      <c r="E64" s="13"/>
    </row>
    <row r="65" spans="1:5" ht="12.75">
      <c r="A65" s="12"/>
      <c r="B65" s="11"/>
      <c r="C65" s="10"/>
      <c r="D65" s="10"/>
      <c r="E65" s="13"/>
    </row>
    <row r="66" spans="1:5" ht="12.75">
      <c r="A66" s="12"/>
      <c r="B66" s="9"/>
      <c r="C66" s="10"/>
      <c r="D66" s="10"/>
      <c r="E66" s="13"/>
    </row>
    <row r="67" spans="1:5" ht="12.75">
      <c r="A67" s="12"/>
      <c r="B67" s="9"/>
      <c r="C67" s="10"/>
      <c r="D67" s="10"/>
      <c r="E67" s="13"/>
    </row>
    <row r="68" spans="1:5" ht="12.75">
      <c r="A68" s="12"/>
      <c r="B68" s="7"/>
      <c r="C68" s="8"/>
      <c r="D68" s="8"/>
      <c r="E68" s="13"/>
    </row>
    <row r="69" spans="1:5" ht="12.75">
      <c r="A69" s="12"/>
      <c r="B69" s="7"/>
      <c r="C69" s="8"/>
      <c r="D69" s="8"/>
      <c r="E69" s="13"/>
    </row>
    <row r="70" spans="1:5" ht="12.75">
      <c r="A70" s="12"/>
      <c r="B70" s="7"/>
      <c r="C70" s="8"/>
      <c r="D70" s="8"/>
      <c r="E70" s="13"/>
    </row>
    <row r="71" spans="1:5" ht="12.75">
      <c r="A71" s="12"/>
      <c r="B71" s="9"/>
      <c r="C71" s="10"/>
      <c r="D71" s="10"/>
      <c r="E71" s="13"/>
    </row>
    <row r="72" spans="1:5" ht="12.75">
      <c r="A72" s="12"/>
      <c r="B72" s="7"/>
      <c r="C72" s="8"/>
      <c r="D72" s="8"/>
      <c r="E72" s="13"/>
    </row>
    <row r="73" spans="1:5" ht="12.75">
      <c r="A73" s="12"/>
      <c r="B73" s="9"/>
      <c r="C73" s="10"/>
      <c r="D73" s="10"/>
      <c r="E73" s="13"/>
    </row>
    <row r="74" spans="1:5" ht="12.75">
      <c r="A74" s="12"/>
      <c r="B74" s="9"/>
      <c r="C74" s="10"/>
      <c r="D74" s="10"/>
      <c r="E74" s="13"/>
    </row>
    <row r="75" spans="1:5" ht="12.75">
      <c r="A75" s="12"/>
      <c r="B75" s="9"/>
      <c r="C75" s="10"/>
      <c r="D75" s="10"/>
      <c r="E75" s="13"/>
    </row>
    <row r="76" spans="1:5" ht="12.75">
      <c r="A76" s="12"/>
      <c r="B76" s="9"/>
      <c r="C76" s="10"/>
      <c r="D76" s="10"/>
      <c r="E76" s="13"/>
    </row>
    <row r="77" spans="1:5" ht="12.75">
      <c r="A77" s="12"/>
      <c r="B77" s="7"/>
      <c r="C77" s="8"/>
      <c r="D77" s="8"/>
      <c r="E77" s="13"/>
    </row>
    <row r="78" spans="1:5" ht="12.75">
      <c r="A78" s="12"/>
      <c r="B78" s="7"/>
      <c r="C78" s="8"/>
      <c r="D78" s="8"/>
      <c r="E78" s="13"/>
    </row>
    <row r="79" spans="1:5" ht="12.75">
      <c r="A79" s="12"/>
      <c r="B79" s="7"/>
      <c r="C79" s="8"/>
      <c r="D79" s="8"/>
      <c r="E79" s="13"/>
    </row>
    <row r="80" spans="1:5" ht="12.75">
      <c r="A80" s="12"/>
      <c r="B80" s="9"/>
      <c r="C80" s="10"/>
      <c r="D80" s="10"/>
      <c r="E80" s="13"/>
    </row>
    <row r="81" spans="1:5" ht="12.75">
      <c r="A81" s="12"/>
      <c r="B81" s="7"/>
      <c r="C81" s="8"/>
      <c r="D81" s="8"/>
      <c r="E81" s="13"/>
    </row>
    <row r="82" spans="1:5" ht="12.75">
      <c r="A82" s="12"/>
      <c r="B82" s="9"/>
      <c r="C82" s="10"/>
      <c r="D82" s="10"/>
      <c r="E82" s="13"/>
    </row>
    <row r="83" spans="1:5" ht="12.75">
      <c r="A83" s="12"/>
      <c r="B83" s="9"/>
      <c r="C83" s="10"/>
      <c r="D83" s="10"/>
      <c r="E83" s="13"/>
    </row>
    <row r="84" spans="1:5" ht="12.75">
      <c r="A84" s="12"/>
      <c r="B84" s="9"/>
      <c r="C84" s="10"/>
      <c r="D84" s="10"/>
      <c r="E84" s="13"/>
    </row>
    <row r="85" spans="1:5" ht="12.75">
      <c r="A85" s="12"/>
      <c r="B85" s="9"/>
      <c r="C85" s="10"/>
      <c r="D85" s="10"/>
      <c r="E85" s="13"/>
    </row>
    <row r="86" spans="1:5" ht="12.75">
      <c r="A86" s="12"/>
      <c r="B86" s="7"/>
      <c r="C86" s="8"/>
      <c r="D86" s="8"/>
      <c r="E86" s="13"/>
    </row>
    <row r="87" spans="1:5" ht="12.75">
      <c r="A87" s="12"/>
      <c r="B87" s="7"/>
      <c r="C87" s="8"/>
      <c r="D87" s="8"/>
      <c r="E87" s="13"/>
    </row>
    <row r="88" spans="1:5" ht="12.75">
      <c r="A88" s="12"/>
      <c r="B88" s="7"/>
      <c r="C88" s="8"/>
      <c r="D88" s="8"/>
      <c r="E88" s="13"/>
    </row>
    <row r="89" spans="1:5" ht="12.75">
      <c r="A89" s="12"/>
      <c r="B89" s="9"/>
      <c r="C89" s="10"/>
      <c r="D89" s="10"/>
      <c r="E89" s="13"/>
    </row>
    <row r="90" spans="1:5" ht="12.75">
      <c r="A90" s="12"/>
      <c r="B90" s="7"/>
      <c r="C90" s="8"/>
      <c r="D90" s="8"/>
      <c r="E90" s="13"/>
    </row>
    <row r="91" spans="1:5" ht="12.75">
      <c r="A91" s="12"/>
      <c r="B91" s="9"/>
      <c r="C91" s="10"/>
      <c r="D91" s="10"/>
      <c r="E91" s="13"/>
    </row>
    <row r="92" spans="2:4" ht="12.75">
      <c r="B92" s="15"/>
      <c r="C92" s="6"/>
      <c r="D92" s="6"/>
    </row>
    <row r="93" spans="2:4" ht="12.75">
      <c r="B93" s="15"/>
      <c r="C93" s="6"/>
      <c r="D93" s="6"/>
    </row>
    <row r="94" spans="2:4" ht="12.75">
      <c r="B94" s="15"/>
      <c r="C94" s="6"/>
      <c r="D94" s="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2:4" ht="12.75">
      <c r="B98" s="15"/>
      <c r="C98" s="6"/>
      <c r="D98" s="6"/>
    </row>
    <row r="99" spans="3:4" ht="12.75">
      <c r="C99" s="16"/>
      <c r="D99" s="16"/>
    </row>
    <row r="100" spans="2:4" ht="12.75">
      <c r="B100" s="15"/>
      <c r="C100" s="6"/>
      <c r="D100" s="6"/>
    </row>
    <row r="101" spans="2:4" ht="12.75">
      <c r="B101" s="15"/>
      <c r="C101" s="6"/>
      <c r="D101" s="6"/>
    </row>
    <row r="102" spans="2:4" ht="12.75">
      <c r="B102" s="15"/>
      <c r="C102" s="6"/>
      <c r="D102" s="6"/>
    </row>
    <row r="103" spans="2:4" ht="12.75">
      <c r="B103" s="15"/>
      <c r="C103" s="6"/>
      <c r="D103" s="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2:4" ht="12.75">
      <c r="B107" s="15"/>
      <c r="C107" s="6"/>
      <c r="D107" s="6"/>
    </row>
    <row r="108" spans="3:4" ht="12.75">
      <c r="C108" s="16"/>
      <c r="D108" s="16"/>
    </row>
    <row r="109" spans="2:4" ht="12.75">
      <c r="B109" s="15"/>
      <c r="C109" s="6"/>
      <c r="D109" s="6"/>
    </row>
    <row r="110" spans="2:4" ht="12.75">
      <c r="B110" s="15"/>
      <c r="C110" s="6"/>
      <c r="D110" s="6"/>
    </row>
    <row r="111" spans="2:4" ht="12.75">
      <c r="B111" s="15"/>
      <c r="C111" s="6"/>
      <c r="D111" s="6"/>
    </row>
    <row r="112" spans="2:4" ht="12.75">
      <c r="B112" s="15"/>
      <c r="C112" s="6"/>
      <c r="D112" s="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</sheetData>
  <sheetProtection/>
  <mergeCells count="28">
    <mergeCell ref="C4:C6"/>
    <mergeCell ref="D4:D6"/>
    <mergeCell ref="E4:E6"/>
    <mergeCell ref="A51:A52"/>
    <mergeCell ref="B51:B52"/>
    <mergeCell ref="C51:C52"/>
    <mergeCell ref="D51:D52"/>
    <mergeCell ref="E51:E52"/>
    <mergeCell ref="A4:A6"/>
    <mergeCell ref="B4:B6"/>
    <mergeCell ref="E58:E59"/>
    <mergeCell ref="E55:E57"/>
    <mergeCell ref="A58:A59"/>
    <mergeCell ref="B58:B59"/>
    <mergeCell ref="C58:C59"/>
    <mergeCell ref="D58:D59"/>
    <mergeCell ref="A55:A57"/>
    <mergeCell ref="B55:B57"/>
    <mergeCell ref="C55:C57"/>
    <mergeCell ref="D55:D57"/>
    <mergeCell ref="F58:F59"/>
    <mergeCell ref="G58:G59"/>
    <mergeCell ref="F4:F6"/>
    <mergeCell ref="G4:G6"/>
    <mergeCell ref="F51:F52"/>
    <mergeCell ref="G51:G52"/>
    <mergeCell ref="F55:F57"/>
    <mergeCell ref="G55:G5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WorkStation12</dc:creator>
  <cp:keywords/>
  <dc:description/>
  <cp:lastModifiedBy>eurammor</cp:lastModifiedBy>
  <cp:lastPrinted>2016-10-19T10:48:14Z</cp:lastPrinted>
  <dcterms:created xsi:type="dcterms:W3CDTF">2009-11-23T08:03:58Z</dcterms:created>
  <dcterms:modified xsi:type="dcterms:W3CDTF">2020-12-18T09:32:32Z</dcterms:modified>
  <cp:category/>
  <cp:version/>
  <cp:contentType/>
  <cp:contentStatus/>
</cp:coreProperties>
</file>