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525" windowWidth="10620" windowHeight="4485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<sst xmlns="http://schemas.openxmlformats.org/spreadsheetml/2006/main" count="34" uniqueCount="33">
  <si>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TOTAL</t>
  </si>
  <si>
    <t>Nacional</t>
  </si>
  <si>
    <t>Unión Europea</t>
  </si>
  <si>
    <t>Marzo</t>
  </si>
  <si>
    <t xml:space="preserve">Enero  </t>
  </si>
  <si>
    <t>Febrero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</si>
  <si>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</si>
  <si>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</si>
  <si>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</si>
  <si>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</si>
  <si>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</si>
  <si>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</si>
  <si>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</si>
  <si>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</si>
  <si>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</si>
  <si>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FUENTE: AENA. Aeropuerto de Sevilla.</t>
  </si>
  <si>
    <t>Resto del mundo</t>
  </si>
  <si>
    <t>COMERCIAL</t>
  </si>
  <si>
    <t>NO REGULAR</t>
  </si>
  <si>
    <t>REGULAR</t>
  </si>
  <si>
    <t>TOTAL TRÁFICO</t>
  </si>
  <si>
    <t xml:space="preserve">TOTAL </t>
  </si>
  <si>
    <t>MES</t>
  </si>
  <si>
    <t xml:space="preserve">O.C.T. </t>
  </si>
  <si>
    <t>TOTAL OPERACIONES EN VUELOS</t>
  </si>
  <si>
    <t>Nota: O.C.T.: Otras Clases de Tráfico.</t>
  </si>
  <si>
    <t>Todo el mundo</t>
  </si>
  <si>
    <t>OTROS SERVICIOS</t>
  </si>
  <si>
    <t>COMERCIALES</t>
  </si>
  <si>
    <t>UE Schengen</t>
  </si>
  <si>
    <t>UE no Schengen</t>
  </si>
  <si>
    <t>4.908</t>
  </si>
  <si>
    <t>8.3.1. INFORME ESTADÍSTICO SOBRE MOVIMIENTOS DE LLEGADA Y SALIDA. AÑO 2019.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</si>
</sst>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%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#,##0\ _€"/>
  </numFmts>
  <fonts count="2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8"/>
      </right>
      <top>
        <color indexed="63"/>
      </top>
      <bottom style="medium"/>
    </border>
    <border>
      <left>
        <color indexed="8"/>
      </left>
      <right>
        <color indexed="8"/>
      </right>
      <top>
        <color indexed="63"/>
      </top>
      <bottom style="medium"/>
    </border>
    <border>
      <left>
        <color indexed="8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9" fillId="10" borderId="0" applyNumberFormat="0" applyBorder="0" applyAlignment="0" applyProtection="0"/>
    <xf numFmtId="0" fontId="10" fillId="11" borderId="1" applyNumberFormat="0" applyAlignment="0" applyProtection="0"/>
    <xf numFmtId="0" fontId="11" fillId="12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0" applyNumberFormat="0" applyBorder="0" applyAlignment="0" applyProtection="0"/>
    <xf numFmtId="0" fontId="8" fillId="16" borderId="0" applyNumberFormat="0" applyBorder="0" applyAlignment="0" applyProtection="0"/>
    <xf numFmtId="0" fontId="14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17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7" fillId="11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Font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5" fillId="0" borderId="0" xfId="45" applyFont="1" applyAlignment="1" applyProtection="1">
      <alignment/>
      <protection/>
    </xf>
    <xf numFmtId="0" fontId="6" fillId="0" borderId="0" xfId="0" applyFont="1" applyAlignment="1">
      <alignment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3" fontId="0" fillId="0" borderId="13" xfId="0" applyNumberFormat="1" applyFont="1" applyBorder="1" applyAlignment="1">
      <alignment/>
    </xf>
    <xf numFmtId="177" fontId="0" fillId="0" borderId="0" xfId="0" applyNumberFormat="1" applyFont="1" applyFill="1" applyBorder="1" applyAlignment="1">
      <alignment/>
    </xf>
    <xf numFmtId="49" fontId="0" fillId="0" borderId="14" xfId="0" applyNumberFormat="1" applyFont="1" applyFill="1" applyBorder="1" applyAlignment="1">
      <alignment/>
    </xf>
    <xf numFmtId="49" fontId="0" fillId="0" borderId="15" xfId="0" applyNumberFormat="1" applyFont="1" applyFill="1" applyBorder="1" applyAlignment="1">
      <alignment/>
    </xf>
    <xf numFmtId="0" fontId="0" fillId="0" borderId="16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0" fillId="0" borderId="18" xfId="0" applyNumberFormat="1" applyFont="1" applyFill="1" applyBorder="1" applyAlignment="1">
      <alignment horizontal="center" vertical="center" wrapText="1"/>
    </xf>
    <xf numFmtId="0" fontId="0" fillId="0" borderId="19" xfId="0" applyNumberFormat="1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0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0" fontId="2" fillId="0" borderId="25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3" fontId="0" fillId="0" borderId="30" xfId="0" applyNumberFormat="1" applyFont="1" applyBorder="1" applyAlignment="1">
      <alignment horizontal="right" wrapText="1"/>
    </xf>
    <xf numFmtId="3" fontId="0" fillId="0" borderId="31" xfId="0" applyNumberFormat="1" applyFont="1" applyBorder="1" applyAlignment="1">
      <alignment horizontal="right" wrapText="1"/>
    </xf>
    <xf numFmtId="0" fontId="0" fillId="0" borderId="31" xfId="0" applyNumberFormat="1" applyFont="1" applyBorder="1" applyAlignment="1">
      <alignment horizontal="right" wrapText="1"/>
    </xf>
    <xf numFmtId="3" fontId="0" fillId="0" borderId="32" xfId="0" applyNumberFormat="1" applyFont="1" applyBorder="1" applyAlignment="1">
      <alignment horizontal="right" wrapText="1"/>
    </xf>
    <xf numFmtId="0" fontId="0" fillId="0" borderId="33" xfId="0" applyNumberFormat="1" applyFont="1" applyBorder="1" applyAlignment="1">
      <alignment horizontal="right" wrapText="1"/>
    </xf>
    <xf numFmtId="3" fontId="0" fillId="0" borderId="34" xfId="0" applyNumberFormat="1" applyFont="1" applyBorder="1" applyAlignment="1">
      <alignment horizontal="right" wrapText="1"/>
    </xf>
    <xf numFmtId="3" fontId="0" fillId="0" borderId="35" xfId="0" applyNumberFormat="1" applyFont="1" applyBorder="1" applyAlignment="1">
      <alignment horizontal="right" wrapText="1"/>
    </xf>
    <xf numFmtId="3" fontId="0" fillId="0" borderId="36" xfId="0" applyNumberFormat="1" applyFont="1" applyBorder="1" applyAlignment="1">
      <alignment horizontal="right" wrapText="1"/>
    </xf>
    <xf numFmtId="3" fontId="0" fillId="0" borderId="37" xfId="0" applyNumberFormat="1" applyFont="1" applyBorder="1" applyAlignment="1">
      <alignment horizontal="right" wrapText="1"/>
    </xf>
    <xf numFmtId="0" fontId="0" fillId="0" borderId="37" xfId="0" applyNumberFormat="1" applyFont="1" applyBorder="1" applyAlignment="1">
      <alignment horizontal="right" wrapText="1"/>
    </xf>
    <xf numFmtId="3" fontId="0" fillId="0" borderId="38" xfId="0" applyNumberFormat="1" applyFont="1" applyBorder="1" applyAlignment="1">
      <alignment horizontal="right" wrapText="1"/>
    </xf>
    <xf numFmtId="3" fontId="0" fillId="0" borderId="39" xfId="0" applyNumberFormat="1" applyFont="1" applyBorder="1" applyAlignment="1">
      <alignment horizontal="right" wrapText="1"/>
    </xf>
    <xf numFmtId="0" fontId="0" fillId="0" borderId="40" xfId="0" applyFont="1" applyBorder="1" applyAlignment="1">
      <alignment horizontal="right" wrapText="1"/>
    </xf>
    <xf numFmtId="3" fontId="0" fillId="0" borderId="41" xfId="0" applyNumberFormat="1" applyFont="1" applyBorder="1" applyAlignment="1">
      <alignment horizontal="right" wrapText="1"/>
    </xf>
    <xf numFmtId="0" fontId="0" fillId="0" borderId="39" xfId="0" applyNumberFormat="1" applyFont="1" applyBorder="1" applyAlignment="1">
      <alignment horizontal="right" wrapText="1"/>
    </xf>
    <xf numFmtId="3" fontId="0" fillId="0" borderId="40" xfId="0" applyNumberFormat="1" applyFont="1" applyBorder="1" applyAlignment="1">
      <alignment horizontal="right" wrapText="1"/>
    </xf>
    <xf numFmtId="3" fontId="0" fillId="0" borderId="42" xfId="0" applyNumberFormat="1" applyFont="1" applyBorder="1" applyAlignment="1">
      <alignment horizontal="right" wrapText="1"/>
    </xf>
    <xf numFmtId="3" fontId="0" fillId="0" borderId="43" xfId="0" applyNumberFormat="1" applyFont="1" applyBorder="1" applyAlignment="1">
      <alignment horizontal="right" wrapText="1"/>
    </xf>
    <xf numFmtId="0" fontId="0" fillId="0" borderId="43" xfId="0" applyNumberFormat="1" applyFont="1" applyBorder="1" applyAlignment="1">
      <alignment horizontal="right" wrapText="1"/>
    </xf>
    <xf numFmtId="3" fontId="0" fillId="0" borderId="44" xfId="0" applyNumberFormat="1" applyFont="1" applyBorder="1" applyAlignment="1">
      <alignment horizontal="right" wrapText="1"/>
    </xf>
    <xf numFmtId="0" fontId="0" fillId="0" borderId="45" xfId="0" applyNumberFormat="1" applyFont="1" applyBorder="1" applyAlignment="1">
      <alignment horizontal="right" wrapText="1"/>
    </xf>
    <xf numFmtId="3" fontId="0" fillId="0" borderId="46" xfId="0" applyNumberFormat="1" applyFont="1" applyBorder="1" applyAlignment="1">
      <alignment horizontal="right" wrapText="1"/>
    </xf>
    <xf numFmtId="3" fontId="2" fillId="0" borderId="25" xfId="0" applyNumberFormat="1" applyFont="1" applyFill="1" applyBorder="1" applyAlignment="1">
      <alignment horizontal="right" wrapText="1"/>
    </xf>
    <xf numFmtId="3" fontId="2" fillId="0" borderId="26" xfId="0" applyNumberFormat="1" applyFont="1" applyFill="1" applyBorder="1" applyAlignment="1">
      <alignment horizontal="right" wrapText="1"/>
    </xf>
    <xf numFmtId="3" fontId="2" fillId="0" borderId="27" xfId="0" applyNumberFormat="1" applyFont="1" applyFill="1" applyBorder="1" applyAlignment="1">
      <alignment horizontal="right" wrapText="1"/>
    </xf>
    <xf numFmtId="3" fontId="2" fillId="0" borderId="21" xfId="0" applyNumberFormat="1" applyFont="1" applyFill="1" applyBorder="1" applyAlignment="1">
      <alignment horizontal="right" wrapText="1"/>
    </xf>
    <xf numFmtId="3" fontId="2" fillId="0" borderId="19" xfId="0" applyNumberFormat="1" applyFont="1" applyFill="1" applyBorder="1" applyAlignment="1">
      <alignment horizontal="right" wrapText="1"/>
    </xf>
    <xf numFmtId="3" fontId="2" fillId="0" borderId="16" xfId="0" applyNumberFormat="1" applyFont="1" applyFill="1" applyBorder="1" applyAlignment="1">
      <alignment horizontal="right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tabSelected="1" zoomScalePageLayoutView="0" workbookViewId="0" topLeftCell="A1">
      <selection activeCell="O12" sqref="O12"/>
    </sheetView>
  </sheetViews>
  <sheetFormatPr defaultColWidth="11.28125" defaultRowHeight="12.75"/>
  <cols>
    <col min="1" max="1" width="13.7109375" style="4" customWidth="1"/>
    <col min="2" max="2" width="8.7109375" style="4" customWidth="1"/>
    <col min="3" max="3" width="11.00390625" style="4" customWidth="1"/>
    <col min="4" max="5" width="11.7109375" style="4" customWidth="1"/>
    <col min="6" max="7" width="9.140625" style="4" customWidth="1"/>
    <col min="8" max="8" width="8.7109375" style="4" customWidth="1"/>
    <col min="9" max="9" width="9.28125" style="4" customWidth="1"/>
    <col min="10" max="10" width="9.8515625" style="4" customWidth="1"/>
    <col min="11" max="11" width="10.00390625" style="4" customWidth="1"/>
    <col min="12" max="12" width="15.28125" style="4" customWidth="1"/>
    <col min="13" max="13" width="9.8515625" style="4" customWidth="1"/>
    <col min="14" max="16384" width="11.28125" style="4" customWidth="1"/>
  </cols>
  <sheetData>
    <row r="1" ht="15.75">
      <c r="A1" s="1" t="s">
        <v>32</v>
      </c>
    </row>
    <row r="2" spans="13:14" ht="15.75" customHeight="1" thickBot="1">
      <c r="M2" s="6"/>
      <c r="N2" s="6"/>
    </row>
    <row r="3" spans="1:13" ht="13.5" thickBot="1">
      <c r="A3" s="29" t="s">
        <v>22</v>
      </c>
      <c r="B3" s="32" t="s">
        <v>20</v>
      </c>
      <c r="C3" s="33"/>
      <c r="D3" s="33"/>
      <c r="E3" s="33"/>
      <c r="F3" s="33"/>
      <c r="G3" s="33"/>
      <c r="H3" s="33"/>
      <c r="I3" s="34"/>
      <c r="J3" s="35" t="s">
        <v>24</v>
      </c>
      <c r="K3" s="20"/>
      <c r="L3" s="20"/>
      <c r="M3" s="36"/>
    </row>
    <row r="4" spans="1:13" ht="13.5" thickBot="1">
      <c r="A4" s="30"/>
      <c r="B4" s="17" t="s">
        <v>17</v>
      </c>
      <c r="C4" s="40"/>
      <c r="D4" s="40"/>
      <c r="E4" s="40"/>
      <c r="F4" s="40"/>
      <c r="G4" s="9"/>
      <c r="H4" s="41" t="s">
        <v>23</v>
      </c>
      <c r="I4" s="44" t="s">
        <v>21</v>
      </c>
      <c r="J4" s="37"/>
      <c r="K4" s="38"/>
      <c r="L4" s="38"/>
      <c r="M4" s="39"/>
    </row>
    <row r="5" spans="1:13" ht="25.5">
      <c r="A5" s="30"/>
      <c r="B5" s="35" t="s">
        <v>1</v>
      </c>
      <c r="C5" s="18" t="s">
        <v>29</v>
      </c>
      <c r="D5" s="18" t="s">
        <v>30</v>
      </c>
      <c r="E5" s="20" t="s">
        <v>2</v>
      </c>
      <c r="F5" s="20" t="s">
        <v>16</v>
      </c>
      <c r="G5" s="28" t="s">
        <v>26</v>
      </c>
      <c r="H5" s="42"/>
      <c r="I5" s="45"/>
      <c r="J5" s="22" t="s">
        <v>19</v>
      </c>
      <c r="K5" s="18" t="s">
        <v>18</v>
      </c>
      <c r="L5" s="10" t="s">
        <v>27</v>
      </c>
      <c r="M5" s="26" t="s">
        <v>0</v>
      </c>
    </row>
    <row r="6" spans="1:13" ht="13.5" thickBot="1">
      <c r="A6" s="31"/>
      <c r="B6" s="47"/>
      <c r="C6" s="19"/>
      <c r="D6" s="24"/>
      <c r="E6" s="25"/>
      <c r="F6" s="21"/>
      <c r="G6" s="27"/>
      <c r="H6" s="43"/>
      <c r="I6" s="46"/>
      <c r="J6" s="23"/>
      <c r="K6" s="19"/>
      <c r="L6" s="16" t="s">
        <v>28</v>
      </c>
      <c r="M6" s="27"/>
    </row>
    <row r="7" spans="1:14" ht="12.75">
      <c r="A7" s="14" t="s">
        <v>4</v>
      </c>
      <c r="B7" s="48">
        <v>2004</v>
      </c>
      <c r="C7" s="49">
        <v>1566</v>
      </c>
      <c r="D7" s="50">
        <v>361</v>
      </c>
      <c r="E7" s="49">
        <f>SUM(C7:D7)</f>
        <v>1927</v>
      </c>
      <c r="F7" s="49">
        <f>G7-E7-B7</f>
        <v>245</v>
      </c>
      <c r="G7" s="51">
        <v>4176</v>
      </c>
      <c r="H7" s="52">
        <v>753</v>
      </c>
      <c r="I7" s="53">
        <v>4929</v>
      </c>
      <c r="J7" s="54">
        <v>3955</v>
      </c>
      <c r="K7" s="50">
        <v>138</v>
      </c>
      <c r="L7" s="50">
        <v>83</v>
      </c>
      <c r="M7" s="51">
        <f>J7+K7+L7</f>
        <v>4176</v>
      </c>
      <c r="N7" s="2"/>
    </row>
    <row r="8" spans="1:14" ht="12.75">
      <c r="A8" s="15" t="s">
        <v>5</v>
      </c>
      <c r="B8" s="55">
        <v>1847</v>
      </c>
      <c r="C8" s="56">
        <v>1466</v>
      </c>
      <c r="D8" s="57">
        <v>331</v>
      </c>
      <c r="E8" s="56">
        <f aca="true" t="shared" si="0" ref="E8:E18">SUM(C8:D8)</f>
        <v>1797</v>
      </c>
      <c r="F8" s="56">
        <f aca="true" t="shared" si="1" ref="F8:F18">G8-E8-B8</f>
        <v>213</v>
      </c>
      <c r="G8" s="58">
        <v>3857</v>
      </c>
      <c r="H8" s="59">
        <v>1051</v>
      </c>
      <c r="I8" s="60" t="s">
        <v>31</v>
      </c>
      <c r="J8" s="61">
        <v>3659</v>
      </c>
      <c r="K8" s="57">
        <v>109</v>
      </c>
      <c r="L8" s="57">
        <v>89</v>
      </c>
      <c r="M8" s="58">
        <f aca="true" t="shared" si="2" ref="M8:M18">J8+K8+L8</f>
        <v>3857</v>
      </c>
      <c r="N8" s="2"/>
    </row>
    <row r="9" spans="1:14" ht="12.75">
      <c r="A9" s="15" t="s">
        <v>3</v>
      </c>
      <c r="B9" s="55">
        <v>2212</v>
      </c>
      <c r="C9" s="56">
        <v>1654</v>
      </c>
      <c r="D9" s="57">
        <v>375</v>
      </c>
      <c r="E9" s="56">
        <f t="shared" si="0"/>
        <v>2029</v>
      </c>
      <c r="F9" s="56">
        <f t="shared" si="1"/>
        <v>255</v>
      </c>
      <c r="G9" s="58">
        <v>4496</v>
      </c>
      <c r="H9" s="62">
        <v>984</v>
      </c>
      <c r="I9" s="63">
        <v>5480</v>
      </c>
      <c r="J9" s="61">
        <v>4300</v>
      </c>
      <c r="K9" s="57">
        <v>129</v>
      </c>
      <c r="L9" s="57">
        <v>67</v>
      </c>
      <c r="M9" s="58">
        <f t="shared" si="2"/>
        <v>4496</v>
      </c>
      <c r="N9" s="2"/>
    </row>
    <row r="10" spans="1:14" ht="12.75">
      <c r="A10" s="15" t="s">
        <v>6</v>
      </c>
      <c r="B10" s="55">
        <v>2454</v>
      </c>
      <c r="C10" s="56">
        <v>1933</v>
      </c>
      <c r="D10" s="57">
        <v>415</v>
      </c>
      <c r="E10" s="56">
        <f t="shared" si="0"/>
        <v>2348</v>
      </c>
      <c r="F10" s="56">
        <f t="shared" si="1"/>
        <v>269</v>
      </c>
      <c r="G10" s="58">
        <v>5071</v>
      </c>
      <c r="H10" s="62">
        <v>609</v>
      </c>
      <c r="I10" s="63">
        <v>5680</v>
      </c>
      <c r="J10" s="61">
        <v>4660</v>
      </c>
      <c r="K10" s="57">
        <v>191</v>
      </c>
      <c r="L10" s="57">
        <v>220</v>
      </c>
      <c r="M10" s="58">
        <f t="shared" si="2"/>
        <v>5071</v>
      </c>
      <c r="N10" s="2"/>
    </row>
    <row r="11" spans="1:14" ht="12.75">
      <c r="A11" s="15" t="s">
        <v>7</v>
      </c>
      <c r="B11" s="55">
        <v>2516</v>
      </c>
      <c r="C11" s="56">
        <v>1921</v>
      </c>
      <c r="D11" s="57">
        <v>404</v>
      </c>
      <c r="E11" s="56">
        <f t="shared" si="0"/>
        <v>2325</v>
      </c>
      <c r="F11" s="56">
        <f t="shared" si="1"/>
        <v>263</v>
      </c>
      <c r="G11" s="58">
        <v>5104</v>
      </c>
      <c r="H11" s="62">
        <v>858</v>
      </c>
      <c r="I11" s="63">
        <v>5962</v>
      </c>
      <c r="J11" s="61">
        <v>4778</v>
      </c>
      <c r="K11" s="57">
        <v>205</v>
      </c>
      <c r="L11" s="57">
        <v>121</v>
      </c>
      <c r="M11" s="58">
        <f t="shared" si="2"/>
        <v>5104</v>
      </c>
      <c r="N11" s="2"/>
    </row>
    <row r="12" spans="1:14" ht="12.75">
      <c r="A12" s="15" t="s">
        <v>8</v>
      </c>
      <c r="B12" s="55">
        <v>2526</v>
      </c>
      <c r="C12" s="56">
        <v>1764</v>
      </c>
      <c r="D12" s="57">
        <v>396</v>
      </c>
      <c r="E12" s="56">
        <f t="shared" si="0"/>
        <v>2160</v>
      </c>
      <c r="F12" s="56">
        <f t="shared" si="1"/>
        <v>220</v>
      </c>
      <c r="G12" s="58">
        <v>4906</v>
      </c>
      <c r="H12" s="62">
        <v>593</v>
      </c>
      <c r="I12" s="63">
        <v>5499</v>
      </c>
      <c r="J12" s="61">
        <v>4709</v>
      </c>
      <c r="K12" s="57">
        <v>132</v>
      </c>
      <c r="L12" s="57">
        <v>65</v>
      </c>
      <c r="M12" s="58">
        <f t="shared" si="2"/>
        <v>4906</v>
      </c>
      <c r="N12" s="2"/>
    </row>
    <row r="13" spans="1:14" ht="12.75">
      <c r="A13" s="15" t="s">
        <v>9</v>
      </c>
      <c r="B13" s="55">
        <v>2522</v>
      </c>
      <c r="C13" s="56">
        <v>1588</v>
      </c>
      <c r="D13" s="57">
        <v>416</v>
      </c>
      <c r="E13" s="56">
        <f t="shared" si="0"/>
        <v>2004</v>
      </c>
      <c r="F13" s="56">
        <f t="shared" si="1"/>
        <v>207</v>
      </c>
      <c r="G13" s="58">
        <v>4733</v>
      </c>
      <c r="H13" s="62">
        <v>612</v>
      </c>
      <c r="I13" s="63">
        <v>5345</v>
      </c>
      <c r="J13" s="61">
        <v>4543</v>
      </c>
      <c r="K13" s="57">
        <v>124</v>
      </c>
      <c r="L13" s="57">
        <v>66</v>
      </c>
      <c r="M13" s="58">
        <f t="shared" si="2"/>
        <v>4733</v>
      </c>
      <c r="N13" s="2"/>
    </row>
    <row r="14" spans="1:14" ht="12.75">
      <c r="A14" s="15" t="s">
        <v>10</v>
      </c>
      <c r="B14" s="55">
        <v>2392</v>
      </c>
      <c r="C14" s="56">
        <v>1591</v>
      </c>
      <c r="D14" s="57">
        <v>408</v>
      </c>
      <c r="E14" s="56">
        <f t="shared" si="0"/>
        <v>1999</v>
      </c>
      <c r="F14" s="56">
        <f t="shared" si="1"/>
        <v>152</v>
      </c>
      <c r="G14" s="58">
        <v>4543</v>
      </c>
      <c r="H14" s="62">
        <v>570</v>
      </c>
      <c r="I14" s="63">
        <v>5113</v>
      </c>
      <c r="J14" s="61">
        <v>4374</v>
      </c>
      <c r="K14" s="57">
        <v>99</v>
      </c>
      <c r="L14" s="57">
        <v>70</v>
      </c>
      <c r="M14" s="58">
        <f t="shared" si="2"/>
        <v>4543</v>
      </c>
      <c r="N14" s="12"/>
    </row>
    <row r="15" spans="1:14" ht="12.75">
      <c r="A15" s="15" t="s">
        <v>11</v>
      </c>
      <c r="B15" s="55">
        <v>2573</v>
      </c>
      <c r="C15" s="56">
        <v>1754</v>
      </c>
      <c r="D15" s="57">
        <v>405</v>
      </c>
      <c r="E15" s="56">
        <f t="shared" si="0"/>
        <v>2159</v>
      </c>
      <c r="F15" s="56">
        <f t="shared" si="1"/>
        <v>250</v>
      </c>
      <c r="G15" s="58">
        <v>4982</v>
      </c>
      <c r="H15" s="62">
        <v>649</v>
      </c>
      <c r="I15" s="63">
        <v>5631</v>
      </c>
      <c r="J15" s="61">
        <v>4705</v>
      </c>
      <c r="K15" s="57">
        <v>164</v>
      </c>
      <c r="L15" s="57">
        <v>113</v>
      </c>
      <c r="M15" s="58">
        <f t="shared" si="2"/>
        <v>4982</v>
      </c>
      <c r="N15" s="2"/>
    </row>
    <row r="16" spans="1:14" ht="12.75">
      <c r="A16" s="15" t="s">
        <v>12</v>
      </c>
      <c r="B16" s="55">
        <v>2555</v>
      </c>
      <c r="C16" s="56">
        <v>1873</v>
      </c>
      <c r="D16" s="57">
        <v>424</v>
      </c>
      <c r="E16" s="56">
        <f t="shared" si="0"/>
        <v>2297</v>
      </c>
      <c r="F16" s="56">
        <f t="shared" si="1"/>
        <v>256</v>
      </c>
      <c r="G16" s="58">
        <v>5108</v>
      </c>
      <c r="H16" s="62">
        <v>574</v>
      </c>
      <c r="I16" s="63">
        <v>5682</v>
      </c>
      <c r="J16" s="61">
        <v>4846</v>
      </c>
      <c r="K16" s="57">
        <v>173</v>
      </c>
      <c r="L16" s="57">
        <v>89</v>
      </c>
      <c r="M16" s="58">
        <f t="shared" si="2"/>
        <v>5108</v>
      </c>
      <c r="N16" s="2"/>
    </row>
    <row r="17" spans="1:14" ht="12.75">
      <c r="A17" s="15" t="s">
        <v>13</v>
      </c>
      <c r="B17" s="55">
        <v>2344</v>
      </c>
      <c r="C17" s="56">
        <v>1594</v>
      </c>
      <c r="D17" s="57">
        <v>370</v>
      </c>
      <c r="E17" s="56">
        <f t="shared" si="0"/>
        <v>1964</v>
      </c>
      <c r="F17" s="56">
        <f t="shared" si="1"/>
        <v>227</v>
      </c>
      <c r="G17" s="58">
        <v>4535</v>
      </c>
      <c r="H17" s="62">
        <v>433</v>
      </c>
      <c r="I17" s="63">
        <v>4968</v>
      </c>
      <c r="J17" s="61">
        <v>4289</v>
      </c>
      <c r="K17" s="57">
        <v>168</v>
      </c>
      <c r="L17" s="57">
        <v>78</v>
      </c>
      <c r="M17" s="58">
        <f t="shared" si="2"/>
        <v>4535</v>
      </c>
      <c r="N17" s="2"/>
    </row>
    <row r="18" spans="1:14" ht="13.5" thickBot="1">
      <c r="A18" s="15" t="s">
        <v>14</v>
      </c>
      <c r="B18" s="64">
        <v>2337</v>
      </c>
      <c r="C18" s="65">
        <v>1528</v>
      </c>
      <c r="D18" s="66">
        <v>405</v>
      </c>
      <c r="E18" s="65">
        <f t="shared" si="0"/>
        <v>1933</v>
      </c>
      <c r="F18" s="65">
        <f t="shared" si="1"/>
        <v>228</v>
      </c>
      <c r="G18" s="67">
        <v>4498</v>
      </c>
      <c r="H18" s="68">
        <v>417</v>
      </c>
      <c r="I18" s="69">
        <v>4915</v>
      </c>
      <c r="J18" s="64">
        <v>4284</v>
      </c>
      <c r="K18" s="66">
        <v>130</v>
      </c>
      <c r="L18" s="66">
        <v>84</v>
      </c>
      <c r="M18" s="67">
        <f t="shared" si="2"/>
        <v>4498</v>
      </c>
      <c r="N18" s="2"/>
    </row>
    <row r="19" spans="1:14" ht="23.25" customHeight="1" thickBot="1">
      <c r="A19" s="3" t="s">
        <v>0</v>
      </c>
      <c r="B19" s="70">
        <v>24560</v>
      </c>
      <c r="C19" s="71">
        <v>17613</v>
      </c>
      <c r="D19" s="71">
        <v>3819</v>
      </c>
      <c r="E19" s="71">
        <f>SUM(E7:E18)</f>
        <v>24942</v>
      </c>
      <c r="F19" s="71">
        <f>SUM(F7:F18)</f>
        <v>2785</v>
      </c>
      <c r="G19" s="72">
        <v>47979</v>
      </c>
      <c r="H19" s="73">
        <v>9930</v>
      </c>
      <c r="I19" s="73">
        <f>SUM(I7:I18)</f>
        <v>59204</v>
      </c>
      <c r="J19" s="74">
        <f>SUM(J7:J18)</f>
        <v>53102</v>
      </c>
      <c r="K19" s="75">
        <f>SUM(K7:K18)</f>
        <v>1762</v>
      </c>
      <c r="L19" s="75">
        <f>SUM(L7:L18)</f>
        <v>1145</v>
      </c>
      <c r="M19" s="73">
        <f>SUM(M7:M18)</f>
        <v>56009</v>
      </c>
      <c r="N19" s="2"/>
    </row>
    <row r="20" spans="10:13" ht="12.75">
      <c r="J20" s="5"/>
      <c r="K20" s="5"/>
      <c r="L20" s="5"/>
      <c r="M20" s="5"/>
    </row>
    <row r="21" spans="1:13" ht="12.75">
      <c r="A21" s="8" t="s">
        <v>25</v>
      </c>
      <c r="B21" s="8"/>
      <c r="C21" s="8"/>
      <c r="J21" s="13"/>
      <c r="K21" s="2"/>
      <c r="M21" s="11"/>
    </row>
    <row r="22" spans="1:11" ht="12.75">
      <c r="A22" s="7"/>
      <c r="K22" s="2"/>
    </row>
    <row r="23" ht="12.75">
      <c r="A23" s="8" t="s">
        <v>15</v>
      </c>
    </row>
  </sheetData>
  <sheetProtection/>
  <mergeCells count="15">
    <mergeCell ref="M5:M6"/>
    <mergeCell ref="G5:G6"/>
    <mergeCell ref="A3:A6"/>
    <mergeCell ref="B3:I3"/>
    <mergeCell ref="J3:M4"/>
    <mergeCell ref="B4:F4"/>
    <mergeCell ref="H4:H6"/>
    <mergeCell ref="K5:K6"/>
    <mergeCell ref="I4:I6"/>
    <mergeCell ref="B5:B6"/>
    <mergeCell ref="C5:C6"/>
    <mergeCell ref="F5:F6"/>
    <mergeCell ref="J5:J6"/>
    <mergeCell ref="D5:D6"/>
    <mergeCell ref="E5:E6"/>
  </mergeCells>
  <printOptions/>
  <pageMargins left="0.75" right="0.75" top="1" bottom="1" header="0" footer="0"/>
  <pageSetup fitToHeight="1" fitToWidth="1" horizontalDpi="600" verticalDpi="600" orientation="landscape" paperSize="9" scale="95" r:id="rId1"/>
  <ignoredErrors>
    <ignoredError sqref="I8" numberStoredAsText="1"/>
    <ignoredError sqref="E7:E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Preinstalación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Usuario_Inves</dc:creator>
  <cp:keywords/>
  <dc:description/>
  <cp:lastModifiedBy>eurammor</cp:lastModifiedBy>
  <cp:lastPrinted>2015-10-06T06:50:11Z</cp:lastPrinted>
  <dcterms:created xsi:type="dcterms:W3CDTF">2000-08-18T07:49:08Z</dcterms:created>
  <dcterms:modified xsi:type="dcterms:W3CDTF">2020-12-18T09:00:51Z</dcterms:modified>
  <cp:category/>
  <cp:version/>
  <cp:contentType/>
  <cp:contentStatus/>
</cp:coreProperties>
</file>