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<sst xmlns="http://schemas.openxmlformats.org/spreadsheetml/2006/main" count="100" uniqueCount="89">
  <si>
    <t>PROGRAMACIÓN TEATRO DE LA MAESTRANZA:</t>
  </si>
  <si>
    <t>ACTIVIDAD ARTÍSTICA SALA PRINCIPAL</t>
  </si>
  <si>
    <t>PROGRAMAS COMPAÑÍAS</t>
  </si>
  <si>
    <t>FUNCIONES</t>
  </si>
  <si>
    <t>ASISTENTES</t>
  </si>
  <si>
    <t>OCUPACIÓN</t>
  </si>
  <si>
    <t>Danza</t>
  </si>
  <si>
    <t xml:space="preserve">ACTIVIDAD ARTÍSTICA SALA MANUEL GARCIA </t>
  </si>
  <si>
    <t>SUBTOTAL PROGRAMACIÓN TEATRO DE LA MAESTRANZA</t>
  </si>
  <si>
    <t>ACTIVIDADES</t>
  </si>
  <si>
    <t>PROGRAMAS</t>
  </si>
  <si>
    <t>CONCIERTOS</t>
  </si>
  <si>
    <t>SUBTOTAL PROGRAMACIÓN ORQUESTA DESEVILLA, S.A.</t>
  </si>
  <si>
    <t>ACTIVIDADES PEDAGÓGICAS Y DE DIFUSIÓN</t>
  </si>
  <si>
    <t>TEMPORADA</t>
  </si>
  <si>
    <t>EUROS</t>
  </si>
  <si>
    <t>FUENTE: Teatro de la Maestranza y Salas del Arenal, S.A.</t>
  </si>
  <si>
    <t>PROGRAMACIÓN EN COLABORACIÓN CON ORQUESTA DE SEVILLA, S.A.</t>
  </si>
  <si>
    <t>ESPECTADORES</t>
  </si>
  <si>
    <t>(*) Se incluye sólo la recaudación de las actividades propias del Teatro de la Maestranza</t>
  </si>
  <si>
    <t xml:space="preserve">SUBTOTAL ACTIVIDADES PEDAGÓGICAS Y DE DIFUSIÓN </t>
  </si>
  <si>
    <t>Orquesta Joven de Andalucía</t>
  </si>
  <si>
    <t>DANZA</t>
  </si>
  <si>
    <t>JÓVENES INTÉRPRETES</t>
  </si>
  <si>
    <t>TOUR "MÚSICA Y ÓPERA TRAS EL TELÓN"</t>
  </si>
  <si>
    <t>CURSO MÚSICA VOZ TEXTO</t>
  </si>
  <si>
    <t>SUBTOTAL ACTIVIDADES</t>
  </si>
  <si>
    <t>TEMPORADA DE ABONO</t>
  </si>
  <si>
    <t>CONCIERTO NAVIDAD PARTICIPATIVO</t>
  </si>
  <si>
    <t>ROSS AÑO NUEVO</t>
  </si>
  <si>
    <t>CHARLAS PRE-CONCIERTO</t>
  </si>
  <si>
    <t>Zarzuela</t>
  </si>
  <si>
    <t>V. Cangemi/C. Mena/OBS</t>
  </si>
  <si>
    <t>Ramón Vargas</t>
  </si>
  <si>
    <t>Guillermo Tell. Ópera para escolares y familias</t>
  </si>
  <si>
    <t>Ballet Nacional Checo</t>
  </si>
  <si>
    <t>Quorum Ballet</t>
  </si>
  <si>
    <t>Malandain Ballet Biaritz</t>
  </si>
  <si>
    <t>Tulsa Ballet</t>
  </si>
  <si>
    <t>Joaquin Achúcarro</t>
  </si>
  <si>
    <t>Javier Perianes</t>
  </si>
  <si>
    <t>Salvador Sobral</t>
  </si>
  <si>
    <t>Dorantes y Marina Heredia</t>
  </si>
  <si>
    <t>Rocio Márquez</t>
  </si>
  <si>
    <t>Juan Pérez Floristán/ Pablo Barragán /Andrei Lonita</t>
  </si>
  <si>
    <t>OBS/ Stefano Barneschi /Nuria Rial</t>
  </si>
  <si>
    <t>OBS/ Enrico Onofri</t>
  </si>
  <si>
    <t>Joven Orquesta Nacional de España</t>
  </si>
  <si>
    <t>CICLOS COROS DE CÁMARA</t>
  </si>
  <si>
    <t>CICLO MÚSICA DEGENERADA</t>
  </si>
  <si>
    <t>ENSAYOS GENERALES ABIERTOS</t>
  </si>
  <si>
    <t>Opera</t>
  </si>
  <si>
    <t>MESAS REDONDAS DE ÓPERA Y ZARZUELA</t>
  </si>
  <si>
    <t>XX BIENAL DE FLAMENCO, SEVILLA 2018</t>
  </si>
  <si>
    <t>GALA DE LOS PREMIOS DEL CINE EUROPEO, SEVILLA 2018</t>
  </si>
  <si>
    <t>GRAN CONCIERTO DE AÑO NUEVO LA RAZÓN</t>
  </si>
  <si>
    <t>PREGÓN DE LA SEMANA SANTA, SEVILLA 2019</t>
  </si>
  <si>
    <t>GALA ENTREGA DE MEDALLAS. DIA DE ANDALUCIA</t>
  </si>
  <si>
    <t>CONCIERTO CLAUSURA DEL AÑO MURILLO</t>
  </si>
  <si>
    <t>CONCIERTO EXTRAORDINARIO DE SIEMPRE ASI Y LA ROSS</t>
  </si>
  <si>
    <t>CONCIERTO CLAUSURA FEMÁS 2019</t>
  </si>
  <si>
    <t>DIA MUNDIAL DE LA VOZ</t>
  </si>
  <si>
    <t>RECITAL JUAN DIEGO FLOREZ</t>
  </si>
  <si>
    <t>LA ALTA TORRE. BECQUER Y EL FLAMENCO</t>
  </si>
  <si>
    <t>JORNADAS DE INVESTIGACIÓ. GUSTAVO A. BECQUER</t>
  </si>
  <si>
    <t>FUNDACIÓN BARENDOIM/ORQUESTA JOVEN DE ANDALUCIA</t>
  </si>
  <si>
    <t>ESTRELLA MORENTE</t>
  </si>
  <si>
    <t>STALAG VIII-A</t>
  </si>
  <si>
    <t>ORQUESTA WEST-EASTERN DIVAN</t>
  </si>
  <si>
    <t>ÓPERA EN MARCHA</t>
  </si>
  <si>
    <r>
      <t xml:space="preserve">Lucia di Lammermoor </t>
    </r>
    <r>
      <rPr>
        <sz val="10"/>
        <rFont val="Arial"/>
        <family val="2"/>
      </rPr>
      <t>de Donizstti</t>
    </r>
  </si>
  <si>
    <r>
      <t>Tenorio</t>
    </r>
    <r>
      <rPr>
        <sz val="10"/>
        <rFont val="Arial"/>
        <family val="2"/>
      </rPr>
      <t xml:space="preserve"> de Marcos (versión concierto)</t>
    </r>
  </si>
  <si>
    <r>
      <t>II trovatore</t>
    </r>
    <r>
      <rPr>
        <sz val="10"/>
        <rFont val="Arial"/>
        <family val="2"/>
      </rPr>
      <t xml:space="preserve"> de Verdi</t>
    </r>
  </si>
  <si>
    <r>
      <t>Israel en Egipto</t>
    </r>
    <r>
      <rPr>
        <sz val="10"/>
        <rFont val="Arial"/>
        <family val="2"/>
      </rPr>
      <t xml:space="preserve"> de Haendel (version concierto)</t>
    </r>
  </si>
  <si>
    <r>
      <t>Andrea Chénier</t>
    </r>
    <r>
      <rPr>
        <sz val="10"/>
        <rFont val="Arial"/>
        <family val="2"/>
      </rPr>
      <t xml:space="preserve"> de Giordano</t>
    </r>
  </si>
  <si>
    <r>
      <t>La tabernera del puerto</t>
    </r>
    <r>
      <rPr>
        <sz val="10"/>
        <rFont val="Arial"/>
        <family val="2"/>
      </rPr>
      <t xml:space="preserve"> de Sorozábal</t>
    </r>
  </si>
  <si>
    <r>
      <t>El dictador de Krenek / El emperador de la Atlántida</t>
    </r>
    <r>
      <rPr>
        <sz val="10"/>
        <rFont val="Arial"/>
        <family val="2"/>
      </rPr>
      <t xml:space="preserve"> de Ullmann (programa doble)</t>
    </r>
  </si>
  <si>
    <t>ÓPERA</t>
  </si>
  <si>
    <t>ZARZUELA</t>
  </si>
  <si>
    <t>RECITALES LÍRICOS</t>
  </si>
  <si>
    <t>ÓPERA PARA ESCOLARES Y FAMILIAS</t>
  </si>
  <si>
    <t>PIANO</t>
  </si>
  <si>
    <t>GRANDES INTÉRPRETES</t>
  </si>
  <si>
    <t>FLAMENCO</t>
  </si>
  <si>
    <t>6.3.5. ACTIVIDAD CULTURAL DEL TEATRO DE LA MAESTRANZA DURANTE LA TEMPORADA 2018/2019</t>
  </si>
  <si>
    <t>ACTIVIDADES ORGANIZADAS POR OTRAS INSTITUCIONES EXTRAS A LA PROGRAMACIÓN</t>
  </si>
  <si>
    <t xml:space="preserve">SUBTOTAL ACTIVIDADES ORGANIZADAS POR OTRAS INSTITUCIONES EXTRAS A LA PROGRAMACION
</t>
  </si>
  <si>
    <t>RECAUDACIÓN TOTAL DE LA PROGRAMACIÓN PROPIA 2018/2019 *</t>
  </si>
  <si>
    <t>TOTAL DE ESPECTADORES DEL TEATRO DE LA MAESTRANZA 2018/2019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</si>
</sst>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\-#,##0.00\ [$€-C0A]"/>
    <numFmt numFmtId="165" formatCode="0.0%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_ ;\-#,##0\ "/>
  </numFmts>
  <fonts count="2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0" xfId="46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9" fontId="0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left" wrapText="1"/>
    </xf>
    <xf numFmtId="9" fontId="0" fillId="0" borderId="17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9" fontId="0" fillId="0" borderId="17" xfId="0" applyNumberFormat="1" applyFont="1" applyFill="1" applyBorder="1" applyAlignment="1">
      <alignment/>
    </xf>
    <xf numFmtId="9" fontId="0" fillId="0" borderId="17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/>
    </xf>
    <xf numFmtId="3" fontId="0" fillId="0" borderId="17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9" fontId="0" fillId="0" borderId="17" xfId="0" applyNumberFormat="1" applyFont="1" applyBorder="1" applyAlignment="1">
      <alignment horizontal="right"/>
    </xf>
    <xf numFmtId="9" fontId="2" fillId="0" borderId="26" xfId="0" applyNumberFormat="1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2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74" fontId="2" fillId="0" borderId="30" xfId="0" applyNumberFormat="1" applyFont="1" applyBorder="1" applyAlignment="1">
      <alignment horizontal="right" vertical="center"/>
    </xf>
    <xf numFmtId="174" fontId="2" fillId="0" borderId="19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J113" sqref="J113"/>
    </sheetView>
  </sheetViews>
  <sheetFormatPr defaultColWidth="11.421875" defaultRowHeight="12.75"/>
  <cols>
    <col min="1" max="1" width="52.7109375" style="0" customWidth="1"/>
    <col min="2" max="2" width="13.00390625" style="9" customWidth="1"/>
    <col min="3" max="3" width="13.7109375" style="9" customWidth="1"/>
    <col min="4" max="4" width="14.8515625" style="9" customWidth="1"/>
    <col min="5" max="5" width="13.7109375" style="0" customWidth="1"/>
    <col min="8" max="8" width="27.7109375" style="0" customWidth="1"/>
  </cols>
  <sheetData>
    <row r="1" spans="1:7" ht="15.75">
      <c r="A1" s="101" t="s">
        <v>84</v>
      </c>
      <c r="B1" s="101"/>
      <c r="C1" s="101"/>
      <c r="D1" s="101"/>
      <c r="E1" s="101"/>
      <c r="F1" s="101"/>
      <c r="G1" s="101"/>
    </row>
    <row r="4" ht="12.75">
      <c r="A4" s="1" t="s">
        <v>0</v>
      </c>
    </row>
    <row r="5" ht="13.5" thickBot="1"/>
    <row r="6" spans="1:5" s="1" customFormat="1" ht="38.25">
      <c r="A6" s="34" t="s">
        <v>1</v>
      </c>
      <c r="B6" s="35" t="s">
        <v>2</v>
      </c>
      <c r="C6" s="35" t="s">
        <v>3</v>
      </c>
      <c r="D6" s="36" t="s">
        <v>4</v>
      </c>
      <c r="E6" s="37" t="s">
        <v>5</v>
      </c>
    </row>
    <row r="7" spans="1:5" s="1" customFormat="1" ht="12.75">
      <c r="A7" s="38"/>
      <c r="B7" s="21"/>
      <c r="C7" s="21"/>
      <c r="D7" s="29"/>
      <c r="E7" s="39"/>
    </row>
    <row r="8" spans="1:5" s="1" customFormat="1" ht="12.75">
      <c r="A8" s="38" t="s">
        <v>77</v>
      </c>
      <c r="B8" s="26">
        <f>SUM(B9:B14)</f>
        <v>7</v>
      </c>
      <c r="C8" s="26">
        <f>SUM(C9:C14)</f>
        <v>17</v>
      </c>
      <c r="D8" s="26">
        <f>SUM(D9:D14)</f>
        <v>24655</v>
      </c>
      <c r="E8" s="40">
        <f>D8/1800*1/C8</f>
        <v>0.805718954248366</v>
      </c>
    </row>
    <row r="9" spans="1:5" ht="12.75">
      <c r="A9" s="41" t="s">
        <v>70</v>
      </c>
      <c r="B9" s="25">
        <v>1</v>
      </c>
      <c r="C9" s="25">
        <v>4</v>
      </c>
      <c r="D9" s="24">
        <v>5291</v>
      </c>
      <c r="E9" s="42">
        <f aca="true" t="shared" si="0" ref="E9:E17">D9/1800*1/C9</f>
        <v>0.7348611111111111</v>
      </c>
    </row>
    <row r="10" spans="1:5" ht="12.75">
      <c r="A10" s="41" t="s">
        <v>71</v>
      </c>
      <c r="B10" s="25">
        <v>1</v>
      </c>
      <c r="C10" s="25">
        <v>1</v>
      </c>
      <c r="D10" s="24">
        <v>682</v>
      </c>
      <c r="E10" s="42">
        <f t="shared" si="0"/>
        <v>0.3788888888888889</v>
      </c>
    </row>
    <row r="11" spans="1:5" ht="25.5">
      <c r="A11" s="41" t="s">
        <v>76</v>
      </c>
      <c r="B11" s="25">
        <v>2</v>
      </c>
      <c r="C11" s="25">
        <v>3</v>
      </c>
      <c r="D11" s="24">
        <v>3041</v>
      </c>
      <c r="E11" s="42">
        <f t="shared" si="0"/>
        <v>0.5631481481481482</v>
      </c>
    </row>
    <row r="12" spans="1:5" ht="12.75">
      <c r="A12" s="41" t="s">
        <v>72</v>
      </c>
      <c r="B12" s="25">
        <v>1</v>
      </c>
      <c r="C12" s="25">
        <v>4</v>
      </c>
      <c r="D12" s="24">
        <v>7189</v>
      </c>
      <c r="E12" s="42">
        <f t="shared" si="0"/>
        <v>0.9984722222222222</v>
      </c>
    </row>
    <row r="13" spans="1:5" ht="12.75">
      <c r="A13" s="41" t="s">
        <v>73</v>
      </c>
      <c r="B13" s="25">
        <v>1</v>
      </c>
      <c r="C13" s="25">
        <v>1</v>
      </c>
      <c r="D13" s="24">
        <v>1263</v>
      </c>
      <c r="E13" s="42">
        <f t="shared" si="0"/>
        <v>0.7016666666666667</v>
      </c>
    </row>
    <row r="14" spans="1:5" ht="12.75">
      <c r="A14" s="41" t="s">
        <v>74</v>
      </c>
      <c r="B14" s="25">
        <v>1</v>
      </c>
      <c r="C14" s="25">
        <v>4</v>
      </c>
      <c r="D14" s="24">
        <v>7189</v>
      </c>
      <c r="E14" s="42">
        <f t="shared" si="0"/>
        <v>0.9984722222222222</v>
      </c>
    </row>
    <row r="15" spans="1:5" ht="12.75">
      <c r="A15" s="43"/>
      <c r="B15" s="32"/>
      <c r="C15" s="32"/>
      <c r="D15" s="32"/>
      <c r="E15" s="44"/>
    </row>
    <row r="16" spans="1:5" s="1" customFormat="1" ht="12.75">
      <c r="A16" s="45" t="s">
        <v>78</v>
      </c>
      <c r="B16" s="28">
        <f>SUM(B17)</f>
        <v>1</v>
      </c>
      <c r="C16" s="28">
        <f>SUM(C17)</f>
        <v>3</v>
      </c>
      <c r="D16" s="28">
        <f>SUM(D17)</f>
        <v>5035</v>
      </c>
      <c r="E16" s="40">
        <f>D16/1800*1/C16</f>
        <v>0.9324074074074074</v>
      </c>
    </row>
    <row r="17" spans="1:5" s="1" customFormat="1" ht="12.75">
      <c r="A17" s="41" t="s">
        <v>75</v>
      </c>
      <c r="B17" s="25">
        <v>1</v>
      </c>
      <c r="C17" s="25">
        <v>3</v>
      </c>
      <c r="D17" s="24">
        <v>5035</v>
      </c>
      <c r="E17" s="42">
        <f t="shared" si="0"/>
        <v>0.9324074074074074</v>
      </c>
    </row>
    <row r="18" spans="1:7" ht="12.75">
      <c r="A18" s="46"/>
      <c r="B18" s="25"/>
      <c r="C18" s="25"/>
      <c r="D18" s="25"/>
      <c r="E18" s="40"/>
      <c r="G18" s="1"/>
    </row>
    <row r="19" spans="1:5" s="1" customFormat="1" ht="12.75">
      <c r="A19" s="38" t="s">
        <v>79</v>
      </c>
      <c r="B19" s="26">
        <f>SUM(B20:B21)</f>
        <v>2</v>
      </c>
      <c r="C19" s="26">
        <f>SUM(C20:C21)</f>
        <v>2</v>
      </c>
      <c r="D19" s="26">
        <f>SUM(D20:D21)</f>
        <v>2254</v>
      </c>
      <c r="E19" s="40">
        <f>D19/1800*1/C19</f>
        <v>0.6261111111111111</v>
      </c>
    </row>
    <row r="20" spans="1:7" ht="12.75">
      <c r="A20" s="46" t="s">
        <v>32</v>
      </c>
      <c r="B20" s="25">
        <v>1</v>
      </c>
      <c r="C20" s="25">
        <v>1</v>
      </c>
      <c r="D20" s="25">
        <v>1299</v>
      </c>
      <c r="E20" s="42">
        <f>D20/1800*1/C20</f>
        <v>0.7216666666666667</v>
      </c>
      <c r="G20" s="1"/>
    </row>
    <row r="21" spans="1:7" ht="12.75">
      <c r="A21" s="47" t="s">
        <v>33</v>
      </c>
      <c r="B21" s="25">
        <v>1</v>
      </c>
      <c r="C21" s="25">
        <v>1</v>
      </c>
      <c r="D21" s="25">
        <v>955</v>
      </c>
      <c r="E21" s="42">
        <f>D21/1800*1/C21</f>
        <v>0.5305555555555556</v>
      </c>
      <c r="G21" s="1"/>
    </row>
    <row r="22" spans="1:5" s="1" customFormat="1" ht="12.75">
      <c r="A22" s="38"/>
      <c r="B22" s="26"/>
      <c r="C22" s="26"/>
      <c r="D22" s="26"/>
      <c r="E22" s="40"/>
    </row>
    <row r="23" spans="1:5" s="1" customFormat="1" ht="12.75">
      <c r="A23" s="45" t="s">
        <v>80</v>
      </c>
      <c r="B23" s="26">
        <f>SUM(B24:B24)</f>
        <v>1</v>
      </c>
      <c r="C23" s="26">
        <f>SUM(C24:C24)</f>
        <v>7</v>
      </c>
      <c r="D23" s="26">
        <f>SUM(D24:D24)</f>
        <v>11545</v>
      </c>
      <c r="E23" s="40">
        <f>D23/1800*1/C23</f>
        <v>0.9162698412698412</v>
      </c>
    </row>
    <row r="24" spans="1:5" s="6" customFormat="1" ht="12.75">
      <c r="A24" s="48" t="s">
        <v>34</v>
      </c>
      <c r="B24" s="25">
        <v>1</v>
      </c>
      <c r="C24" s="25">
        <v>7</v>
      </c>
      <c r="D24" s="24">
        <v>11545</v>
      </c>
      <c r="E24" s="49">
        <f>D24/1800*1/C24</f>
        <v>0.9162698412698412</v>
      </c>
    </row>
    <row r="25" spans="1:5" s="1" customFormat="1" ht="12.75">
      <c r="A25" s="45"/>
      <c r="B25" s="26"/>
      <c r="C25" s="26"/>
      <c r="D25" s="26"/>
      <c r="E25" s="40"/>
    </row>
    <row r="26" spans="1:5" s="1" customFormat="1" ht="12.75">
      <c r="A26" s="38" t="s">
        <v>22</v>
      </c>
      <c r="B26" s="26">
        <f>SUM(B26:B30)</f>
        <v>4</v>
      </c>
      <c r="C26" s="26">
        <f>SUM(C26:C30)</f>
        <v>7</v>
      </c>
      <c r="D26" s="26">
        <f>SUM(D26:D30)</f>
        <v>9004</v>
      </c>
      <c r="E26" s="40">
        <f>D26/1800*1/C26</f>
        <v>0.7146031746031747</v>
      </c>
    </row>
    <row r="27" spans="1:5" s="1" customFormat="1" ht="12.75">
      <c r="A27" s="46" t="s">
        <v>35</v>
      </c>
      <c r="B27" s="25">
        <v>1</v>
      </c>
      <c r="C27" s="25">
        <v>4</v>
      </c>
      <c r="D27" s="24">
        <v>5704</v>
      </c>
      <c r="E27" s="42">
        <f>D27/1800*1/C27</f>
        <v>0.7922222222222223</v>
      </c>
    </row>
    <row r="28" spans="1:5" s="1" customFormat="1" ht="12.75">
      <c r="A28" s="46" t="s">
        <v>36</v>
      </c>
      <c r="B28" s="25">
        <v>1</v>
      </c>
      <c r="C28" s="25">
        <v>1</v>
      </c>
      <c r="D28" s="25">
        <v>1045</v>
      </c>
      <c r="E28" s="42">
        <f>D28/1800*1/C28</f>
        <v>0.5805555555555556</v>
      </c>
    </row>
    <row r="29" spans="1:5" s="1" customFormat="1" ht="12.75">
      <c r="A29" s="46" t="s">
        <v>37</v>
      </c>
      <c r="B29" s="25">
        <v>1</v>
      </c>
      <c r="C29" s="25">
        <v>1</v>
      </c>
      <c r="D29" s="25">
        <v>1207</v>
      </c>
      <c r="E29" s="42">
        <f>D29/1800*1/C29</f>
        <v>0.6705555555555556</v>
      </c>
    </row>
    <row r="30" spans="1:5" s="1" customFormat="1" ht="12.75">
      <c r="A30" s="46" t="s">
        <v>38</v>
      </c>
      <c r="B30" s="25">
        <v>1</v>
      </c>
      <c r="C30" s="25">
        <v>1</v>
      </c>
      <c r="D30" s="25">
        <v>1048</v>
      </c>
      <c r="E30" s="42">
        <f>D30/1800*1/C30</f>
        <v>0.5822222222222222</v>
      </c>
    </row>
    <row r="31" spans="1:5" ht="12.75">
      <c r="A31" s="43"/>
      <c r="B31" s="50"/>
      <c r="C31" s="50"/>
      <c r="D31" s="50"/>
      <c r="E31" s="44"/>
    </row>
    <row r="32" spans="1:5" s="1" customFormat="1" ht="12.75">
      <c r="A32" s="38" t="s">
        <v>81</v>
      </c>
      <c r="B32" s="26">
        <f>SUM(B33:B34)</f>
        <v>2</v>
      </c>
      <c r="C32" s="26">
        <f>SUM(C33:C34)</f>
        <v>2</v>
      </c>
      <c r="D32" s="26">
        <f>SUM(D33:D34)</f>
        <v>2559</v>
      </c>
      <c r="E32" s="40">
        <f>D32/1800*1/C32</f>
        <v>0.7108333333333333</v>
      </c>
    </row>
    <row r="33" spans="1:5" ht="12.75">
      <c r="A33" s="46" t="s">
        <v>39</v>
      </c>
      <c r="B33" s="25">
        <v>1</v>
      </c>
      <c r="C33" s="25">
        <v>1</v>
      </c>
      <c r="D33" s="25">
        <v>1141</v>
      </c>
      <c r="E33" s="42">
        <f>D33/1800*1/C33</f>
        <v>0.6338888888888888</v>
      </c>
    </row>
    <row r="34" spans="1:7" ht="12.75">
      <c r="A34" s="46" t="s">
        <v>40</v>
      </c>
      <c r="B34" s="25">
        <v>1</v>
      </c>
      <c r="C34" s="25">
        <v>1</v>
      </c>
      <c r="D34" s="25">
        <v>1418</v>
      </c>
      <c r="E34" s="42">
        <f>D34/1800*1/C34</f>
        <v>0.7877777777777778</v>
      </c>
      <c r="G34" s="30"/>
    </row>
    <row r="35" spans="1:5" ht="12.75">
      <c r="A35" s="43"/>
      <c r="B35" s="50"/>
      <c r="C35" s="50"/>
      <c r="D35" s="50"/>
      <c r="E35" s="44"/>
    </row>
    <row r="36" spans="1:5" s="1" customFormat="1" ht="12.75">
      <c r="A36" s="38" t="s">
        <v>82</v>
      </c>
      <c r="B36" s="26">
        <f>SUM(B36:B37)</f>
        <v>1</v>
      </c>
      <c r="C36" s="26">
        <f>SUM(C36:C37)</f>
        <v>1</v>
      </c>
      <c r="D36" s="26">
        <f>SUM(D36:D37)</f>
        <v>1639</v>
      </c>
      <c r="E36" s="40">
        <f>D36/1800*1/C36</f>
        <v>0.9105555555555556</v>
      </c>
    </row>
    <row r="37" spans="1:7" ht="12.75">
      <c r="A37" s="51" t="s">
        <v>41</v>
      </c>
      <c r="B37" s="27">
        <v>1</v>
      </c>
      <c r="C37" s="27">
        <v>1</v>
      </c>
      <c r="D37" s="27">
        <v>1639</v>
      </c>
      <c r="E37" s="52">
        <f>D37/1800*1/C37</f>
        <v>0.9105555555555556</v>
      </c>
      <c r="G37" s="1"/>
    </row>
    <row r="38" spans="1:5" ht="12.75">
      <c r="A38" s="43"/>
      <c r="B38" s="50"/>
      <c r="C38" s="50"/>
      <c r="D38" s="50"/>
      <c r="E38" s="44"/>
    </row>
    <row r="39" spans="1:5" s="1" customFormat="1" ht="12.75">
      <c r="A39" s="38" t="s">
        <v>83</v>
      </c>
      <c r="B39" s="26">
        <f>SUM(B40:B41)</f>
        <v>2</v>
      </c>
      <c r="C39" s="26">
        <f>SUM(C40:C41)</f>
        <v>2</v>
      </c>
      <c r="D39" s="26">
        <f>SUM(D40:D41)</f>
        <v>2314</v>
      </c>
      <c r="E39" s="40">
        <f>D39/1800*1/C39</f>
        <v>0.6427777777777778</v>
      </c>
    </row>
    <row r="40" spans="1:5" ht="12.75">
      <c r="A40" s="46" t="s">
        <v>43</v>
      </c>
      <c r="B40" s="25">
        <v>1</v>
      </c>
      <c r="C40" s="25">
        <v>1</v>
      </c>
      <c r="D40" s="25">
        <v>1183</v>
      </c>
      <c r="E40" s="53">
        <f>D40/1800*1/C40</f>
        <v>0.6572222222222223</v>
      </c>
    </row>
    <row r="41" spans="1:5" ht="12.75">
      <c r="A41" s="46" t="s">
        <v>42</v>
      </c>
      <c r="B41" s="25">
        <v>1</v>
      </c>
      <c r="C41" s="25">
        <v>1</v>
      </c>
      <c r="D41" s="25">
        <v>1131</v>
      </c>
      <c r="E41" s="53">
        <f>D41/1800*1/C41</f>
        <v>0.6283333333333333</v>
      </c>
    </row>
    <row r="42" spans="1:5" ht="12.75">
      <c r="A42" s="43"/>
      <c r="B42" s="50"/>
      <c r="C42" s="50"/>
      <c r="D42" s="50"/>
      <c r="E42" s="44"/>
    </row>
    <row r="43" spans="1:5" s="1" customFormat="1" ht="12.75">
      <c r="A43" s="38" t="s">
        <v>11</v>
      </c>
      <c r="B43" s="26">
        <f>SUM(B44:B48)</f>
        <v>5</v>
      </c>
      <c r="C43" s="26">
        <f>SUM(C44:C48)</f>
        <v>5</v>
      </c>
      <c r="D43" s="31">
        <f>SUM(D44:D48)</f>
        <v>5045</v>
      </c>
      <c r="E43" s="40">
        <f aca="true" t="shared" si="1" ref="E43:E48">D43/1800*1/C43</f>
        <v>0.5605555555555555</v>
      </c>
    </row>
    <row r="44" spans="1:5" s="1" customFormat="1" ht="15" customHeight="1">
      <c r="A44" s="46" t="s">
        <v>44</v>
      </c>
      <c r="B44" s="25">
        <v>1</v>
      </c>
      <c r="C44" s="25">
        <v>1</v>
      </c>
      <c r="D44" s="25">
        <v>874</v>
      </c>
      <c r="E44" s="53">
        <f t="shared" si="1"/>
        <v>0.4855555555555556</v>
      </c>
    </row>
    <row r="45" spans="1:5" s="1" customFormat="1" ht="12.75">
      <c r="A45" s="46" t="s">
        <v>45</v>
      </c>
      <c r="B45" s="25">
        <v>1</v>
      </c>
      <c r="C45" s="25">
        <v>1</v>
      </c>
      <c r="D45" s="25">
        <v>850</v>
      </c>
      <c r="E45" s="53">
        <f t="shared" si="1"/>
        <v>0.4722222222222222</v>
      </c>
    </row>
    <row r="46" spans="1:5" s="1" customFormat="1" ht="12.75">
      <c r="A46" s="46" t="s">
        <v>21</v>
      </c>
      <c r="B46" s="25">
        <v>1</v>
      </c>
      <c r="C46" s="25">
        <v>1</v>
      </c>
      <c r="D46" s="25">
        <v>976</v>
      </c>
      <c r="E46" s="53">
        <f t="shared" si="1"/>
        <v>0.5422222222222223</v>
      </c>
    </row>
    <row r="47" spans="1:5" ht="12.75">
      <c r="A47" s="46" t="s">
        <v>46</v>
      </c>
      <c r="B47" s="25">
        <v>1</v>
      </c>
      <c r="C47" s="25">
        <v>1</v>
      </c>
      <c r="D47" s="25">
        <v>706</v>
      </c>
      <c r="E47" s="53">
        <f t="shared" si="1"/>
        <v>0.39222222222222225</v>
      </c>
    </row>
    <row r="48" spans="1:5" ht="12.75">
      <c r="A48" s="46" t="s">
        <v>47</v>
      </c>
      <c r="B48" s="25">
        <v>1</v>
      </c>
      <c r="C48" s="25">
        <v>1</v>
      </c>
      <c r="D48" s="25">
        <v>1639</v>
      </c>
      <c r="E48" s="53">
        <f t="shared" si="1"/>
        <v>0.9105555555555556</v>
      </c>
    </row>
    <row r="49" spans="1:5" ht="12.75">
      <c r="A49" s="54"/>
      <c r="B49" s="12"/>
      <c r="C49" s="12"/>
      <c r="D49" s="13"/>
      <c r="E49" s="55"/>
    </row>
    <row r="50" spans="1:5" ht="12.75">
      <c r="A50" s="38" t="s">
        <v>7</v>
      </c>
      <c r="B50" s="28">
        <f>SUM(B51:B54)</f>
        <v>10</v>
      </c>
      <c r="C50" s="28">
        <f>SUM(C51:C54)</f>
        <v>13</v>
      </c>
      <c r="D50" s="28">
        <f>SUM(D51:D54)</f>
        <v>1156</v>
      </c>
      <c r="E50" s="40">
        <f>D50/1600</f>
        <v>0.7225</v>
      </c>
    </row>
    <row r="51" spans="1:5" ht="12.75">
      <c r="A51" s="56" t="s">
        <v>22</v>
      </c>
      <c r="B51" s="27">
        <v>3</v>
      </c>
      <c r="C51" s="27">
        <v>6</v>
      </c>
      <c r="D51" s="27">
        <v>277</v>
      </c>
      <c r="E51" s="49">
        <f>D51/400*1/C51</f>
        <v>0.11541666666666667</v>
      </c>
    </row>
    <row r="52" spans="1:5" ht="12.75">
      <c r="A52" s="56" t="s">
        <v>23</v>
      </c>
      <c r="B52" s="27">
        <v>3</v>
      </c>
      <c r="C52" s="27">
        <v>3</v>
      </c>
      <c r="D52" s="27">
        <v>379</v>
      </c>
      <c r="E52" s="49">
        <f>D52/400*1/C52</f>
        <v>0.31583333333333335</v>
      </c>
    </row>
    <row r="53" spans="1:5" ht="12.75">
      <c r="A53" s="56" t="s">
        <v>48</v>
      </c>
      <c r="B53" s="27">
        <v>2</v>
      </c>
      <c r="C53" s="27">
        <v>2</v>
      </c>
      <c r="D53" s="27">
        <v>261</v>
      </c>
      <c r="E53" s="49">
        <f>D53/400*1/C53</f>
        <v>0.32625</v>
      </c>
    </row>
    <row r="54" spans="1:5" ht="12.75">
      <c r="A54" s="56" t="s">
        <v>49</v>
      </c>
      <c r="B54" s="27">
        <v>2</v>
      </c>
      <c r="C54" s="27">
        <v>2</v>
      </c>
      <c r="D54" s="27">
        <v>239</v>
      </c>
      <c r="E54" s="49">
        <f>D54/1600</f>
        <v>0.149375</v>
      </c>
    </row>
    <row r="55" spans="1:5" ht="12.75">
      <c r="A55" s="56"/>
      <c r="B55" s="27"/>
      <c r="C55" s="27"/>
      <c r="D55" s="27"/>
      <c r="E55" s="49"/>
    </row>
    <row r="56" spans="1:5" ht="12.75">
      <c r="A56" s="65"/>
      <c r="B56" s="66"/>
      <c r="C56" s="66"/>
      <c r="D56" s="66"/>
      <c r="E56" s="67"/>
    </row>
    <row r="57" spans="1:5" s="1" customFormat="1" ht="26.25" thickBot="1">
      <c r="A57" s="57" t="s">
        <v>8</v>
      </c>
      <c r="B57" s="83">
        <f>SUM(B8+B16+B19+B23+B26+B32+B36+B39+B43+B50)</f>
        <v>35</v>
      </c>
      <c r="C57" s="83">
        <f>SUM(C8+C16+C19+C23+C26+C32+C36+C39+C43+C50)</f>
        <v>59</v>
      </c>
      <c r="D57" s="83">
        <f>SUM(D8+D16+D19+D23+D26+D32+D36+D39+D43+D50)</f>
        <v>65206</v>
      </c>
      <c r="E57" s="58"/>
    </row>
    <row r="58" spans="1:5" ht="12.75">
      <c r="A58" s="18"/>
      <c r="B58" s="19"/>
      <c r="C58" s="19"/>
      <c r="D58" s="20"/>
      <c r="E58" s="18"/>
    </row>
    <row r="59" spans="1:5" ht="12.75">
      <c r="A59" s="18"/>
      <c r="B59" s="19"/>
      <c r="C59" s="19"/>
      <c r="D59" s="20"/>
      <c r="E59" s="18"/>
    </row>
    <row r="60" spans="1:5" ht="12.75">
      <c r="A60" s="18"/>
      <c r="B60" s="19"/>
      <c r="C60" s="19"/>
      <c r="D60" s="20"/>
      <c r="E60" s="18"/>
    </row>
    <row r="61" spans="1:5" ht="13.5" thickBot="1">
      <c r="A61" s="18"/>
      <c r="B61" s="19"/>
      <c r="C61" s="19"/>
      <c r="D61" s="20"/>
      <c r="E61" s="18"/>
    </row>
    <row r="62" spans="1:5" ht="12.75" customHeight="1">
      <c r="A62" s="34" t="s">
        <v>9</v>
      </c>
      <c r="B62" s="102" t="s">
        <v>10</v>
      </c>
      <c r="C62" s="102"/>
      <c r="D62" s="59" t="s">
        <v>4</v>
      </c>
      <c r="E62" s="8"/>
    </row>
    <row r="63" spans="1:5" ht="12.75">
      <c r="A63" s="60"/>
      <c r="B63" s="22"/>
      <c r="C63" s="22"/>
      <c r="D63" s="61"/>
      <c r="E63" s="23"/>
    </row>
    <row r="64" spans="1:5" ht="12.75">
      <c r="A64" s="56" t="s">
        <v>50</v>
      </c>
      <c r="B64" s="100"/>
      <c r="C64" s="100"/>
      <c r="D64" s="68"/>
      <c r="E64" s="16"/>
    </row>
    <row r="65" spans="1:5" ht="12.75">
      <c r="A65" s="56" t="s">
        <v>51</v>
      </c>
      <c r="B65" s="100">
        <v>4</v>
      </c>
      <c r="C65" s="100"/>
      <c r="D65" s="68">
        <v>4800</v>
      </c>
      <c r="E65" s="16"/>
    </row>
    <row r="66" spans="1:5" ht="12.75">
      <c r="A66" s="62" t="s">
        <v>6</v>
      </c>
      <c r="B66" s="103">
        <v>1</v>
      </c>
      <c r="C66" s="103"/>
      <c r="D66" s="68">
        <v>1200</v>
      </c>
      <c r="E66" s="16"/>
    </row>
    <row r="67" spans="1:5" ht="12.75">
      <c r="A67" s="62" t="s">
        <v>31</v>
      </c>
      <c r="B67" s="100">
        <v>1</v>
      </c>
      <c r="C67" s="100"/>
      <c r="D67" s="68">
        <v>1200</v>
      </c>
      <c r="E67" s="16"/>
    </row>
    <row r="68" spans="1:5" ht="12.75">
      <c r="A68" s="62" t="s">
        <v>52</v>
      </c>
      <c r="B68" s="100">
        <v>5</v>
      </c>
      <c r="C68" s="100"/>
      <c r="D68" s="68">
        <v>500</v>
      </c>
      <c r="E68" s="17"/>
    </row>
    <row r="69" spans="1:5" ht="12.75">
      <c r="A69" s="62" t="s">
        <v>24</v>
      </c>
      <c r="B69" s="100">
        <v>135</v>
      </c>
      <c r="C69" s="100"/>
      <c r="D69" s="68">
        <v>2436</v>
      </c>
      <c r="E69" s="17"/>
    </row>
    <row r="70" spans="1:5" ht="12.75">
      <c r="A70" s="62" t="s">
        <v>25</v>
      </c>
      <c r="B70" s="100">
        <v>1</v>
      </c>
      <c r="C70" s="100"/>
      <c r="D70" s="68">
        <v>40</v>
      </c>
      <c r="E70" s="17"/>
    </row>
    <row r="71" spans="1:5" ht="12.75">
      <c r="A71" s="63" t="s">
        <v>69</v>
      </c>
      <c r="B71" s="98">
        <v>3</v>
      </c>
      <c r="C71" s="98"/>
      <c r="D71" s="71">
        <v>120</v>
      </c>
      <c r="E71" s="17"/>
    </row>
    <row r="72" spans="1:5" ht="13.5" thickBot="1">
      <c r="A72" s="64" t="s">
        <v>26</v>
      </c>
      <c r="B72" s="99">
        <f>SUM(B64:B71)</f>
        <v>150</v>
      </c>
      <c r="C72" s="99"/>
      <c r="D72" s="69">
        <f>SUM(D64:D71)</f>
        <v>10296</v>
      </c>
      <c r="E72" s="7"/>
    </row>
    <row r="73" spans="1:5" ht="12.75">
      <c r="A73" s="8"/>
      <c r="B73" s="26"/>
      <c r="C73" s="26"/>
      <c r="D73" s="26"/>
      <c r="E73" s="7"/>
    </row>
    <row r="74" spans="1:5" ht="12.75">
      <c r="A74" s="8"/>
      <c r="B74" s="26"/>
      <c r="C74" s="26"/>
      <c r="D74" s="26"/>
      <c r="E74" s="7"/>
    </row>
    <row r="75" spans="1:5" ht="12.75">
      <c r="A75" s="8"/>
      <c r="B75" s="26"/>
      <c r="C75" s="26"/>
      <c r="D75" s="26"/>
      <c r="E75" s="7"/>
    </row>
    <row r="76" spans="1:5" ht="13.5" thickBot="1">
      <c r="A76" s="18"/>
      <c r="B76" s="19"/>
      <c r="C76" s="19"/>
      <c r="D76" s="20"/>
      <c r="E76" s="18"/>
    </row>
    <row r="77" spans="1:5" ht="33" customHeight="1">
      <c r="A77" s="75" t="s">
        <v>17</v>
      </c>
      <c r="B77" s="35" t="s">
        <v>10</v>
      </c>
      <c r="C77" s="35" t="s">
        <v>11</v>
      </c>
      <c r="D77" s="36" t="s">
        <v>4</v>
      </c>
      <c r="E77" s="72" t="s">
        <v>5</v>
      </c>
    </row>
    <row r="78" spans="1:5" ht="12.75">
      <c r="A78" s="54"/>
      <c r="B78" s="12"/>
      <c r="C78" s="12"/>
      <c r="D78" s="13"/>
      <c r="E78" s="42"/>
    </row>
    <row r="79" spans="1:5" ht="12.75">
      <c r="A79" s="47" t="s">
        <v>27</v>
      </c>
      <c r="B79" s="25">
        <v>14</v>
      </c>
      <c r="C79" s="25">
        <v>28</v>
      </c>
      <c r="D79" s="25">
        <v>32000</v>
      </c>
      <c r="E79" s="73">
        <f>D79/1800*1/C79</f>
        <v>0.634920634920635</v>
      </c>
    </row>
    <row r="80" spans="1:5" ht="12.75">
      <c r="A80" s="47" t="s">
        <v>28</v>
      </c>
      <c r="B80" s="25">
        <v>1</v>
      </c>
      <c r="C80" s="25">
        <v>2</v>
      </c>
      <c r="D80" s="25">
        <v>2700</v>
      </c>
      <c r="E80" s="73">
        <f>D80/1800*1/C80</f>
        <v>0.75</v>
      </c>
    </row>
    <row r="81" spans="1:5" ht="12.75">
      <c r="A81" s="47" t="s">
        <v>29</v>
      </c>
      <c r="B81" s="76">
        <v>1</v>
      </c>
      <c r="C81" s="76">
        <v>2</v>
      </c>
      <c r="D81" s="76">
        <v>2500</v>
      </c>
      <c r="E81" s="73">
        <f>D81/1800*1/C81</f>
        <v>0.6944444444444444</v>
      </c>
    </row>
    <row r="82" spans="1:5" ht="26.25" thickBot="1">
      <c r="A82" s="64" t="s">
        <v>12</v>
      </c>
      <c r="B82" s="84">
        <f>SUM(B79:B81)</f>
        <v>16</v>
      </c>
      <c r="C82" s="84">
        <f>SUM(C79:C81)</f>
        <v>32</v>
      </c>
      <c r="D82" s="85">
        <f>SUM(D79:D81)</f>
        <v>37200</v>
      </c>
      <c r="E82" s="74"/>
    </row>
    <row r="83" spans="1:5" ht="12.75">
      <c r="A83" s="18"/>
      <c r="B83" s="19"/>
      <c r="C83" s="19"/>
      <c r="D83" s="20"/>
      <c r="E83" s="18"/>
    </row>
    <row r="84" spans="1:5" ht="12.75">
      <c r="A84" s="18"/>
      <c r="B84" s="19"/>
      <c r="C84" s="19"/>
      <c r="D84" s="20"/>
      <c r="E84" s="18"/>
    </row>
    <row r="85" spans="1:5" ht="12.75">
      <c r="A85" s="18"/>
      <c r="B85" s="19"/>
      <c r="C85" s="19"/>
      <c r="D85" s="20"/>
      <c r="E85" s="18"/>
    </row>
    <row r="86" spans="1:5" ht="13.5" thickBot="1">
      <c r="A86" s="18"/>
      <c r="B86" s="19"/>
      <c r="C86" s="19"/>
      <c r="D86" s="20"/>
      <c r="E86" s="18"/>
    </row>
    <row r="87" spans="1:5" ht="12.75">
      <c r="A87" s="77" t="s">
        <v>13</v>
      </c>
      <c r="B87" s="78" t="s">
        <v>9</v>
      </c>
      <c r="C87" s="79" t="s">
        <v>4</v>
      </c>
      <c r="D87" s="20"/>
      <c r="E87" s="18"/>
    </row>
    <row r="88" spans="1:5" ht="12.75">
      <c r="A88" s="80"/>
      <c r="B88" s="10"/>
      <c r="C88" s="81"/>
      <c r="D88" s="20"/>
      <c r="E88" s="18"/>
    </row>
    <row r="89" spans="1:5" ht="12.75">
      <c r="A89" s="62" t="s">
        <v>30</v>
      </c>
      <c r="B89" s="70">
        <v>28</v>
      </c>
      <c r="C89" s="82">
        <v>1680</v>
      </c>
      <c r="D89" s="15"/>
      <c r="E89" s="14"/>
    </row>
    <row r="90" spans="1:5" ht="26.25" thickBot="1">
      <c r="A90" s="57" t="s">
        <v>20</v>
      </c>
      <c r="B90" s="83">
        <v>28</v>
      </c>
      <c r="C90" s="86">
        <f>SUM(C89)</f>
        <v>1680</v>
      </c>
      <c r="D90" s="20"/>
      <c r="E90" s="18"/>
    </row>
    <row r="91" spans="1:5" ht="12.75">
      <c r="A91" s="8"/>
      <c r="B91" s="87"/>
      <c r="C91" s="87"/>
      <c r="D91" s="20"/>
      <c r="E91" s="18"/>
    </row>
    <row r="92" spans="1:5" ht="12.75">
      <c r="A92" s="8"/>
      <c r="B92" s="87"/>
      <c r="C92" s="87"/>
      <c r="D92" s="20"/>
      <c r="E92" s="18"/>
    </row>
    <row r="93" spans="1:5" ht="12.75">
      <c r="A93" s="8"/>
      <c r="B93" s="87"/>
      <c r="C93" s="87"/>
      <c r="D93" s="20"/>
      <c r="E93" s="18"/>
    </row>
    <row r="94" spans="1:5" ht="13.5" thickBot="1">
      <c r="A94" s="18"/>
      <c r="B94" s="19"/>
      <c r="C94" s="19"/>
      <c r="D94" s="20"/>
      <c r="E94" s="18"/>
    </row>
    <row r="95" spans="1:5" ht="37.5" customHeight="1">
      <c r="A95" s="75" t="s">
        <v>85</v>
      </c>
      <c r="B95" s="94" t="s">
        <v>9</v>
      </c>
      <c r="C95" s="94"/>
      <c r="D95" s="94" t="s">
        <v>4</v>
      </c>
      <c r="E95" s="95"/>
    </row>
    <row r="96" spans="1:6" ht="12.75">
      <c r="A96" s="88" t="s">
        <v>53</v>
      </c>
      <c r="B96" s="96">
        <v>11</v>
      </c>
      <c r="C96" s="96"/>
      <c r="D96" s="96">
        <v>17600</v>
      </c>
      <c r="E96" s="97"/>
      <c r="F96" s="33"/>
    </row>
    <row r="97" spans="1:6" ht="25.5">
      <c r="A97" s="47" t="s">
        <v>54</v>
      </c>
      <c r="B97" s="90">
        <v>1</v>
      </c>
      <c r="C97" s="90"/>
      <c r="D97" s="90">
        <v>1400</v>
      </c>
      <c r="E97" s="91"/>
      <c r="F97" s="33"/>
    </row>
    <row r="98" spans="1:6" ht="12.75">
      <c r="A98" s="47" t="s">
        <v>55</v>
      </c>
      <c r="B98" s="90">
        <v>1</v>
      </c>
      <c r="C98" s="90"/>
      <c r="D98" s="90">
        <v>1784</v>
      </c>
      <c r="E98" s="91"/>
      <c r="F98" s="33"/>
    </row>
    <row r="99" spans="1:5" ht="12.75">
      <c r="A99" s="47" t="s">
        <v>56</v>
      </c>
      <c r="B99" s="90">
        <v>1</v>
      </c>
      <c r="C99" s="90"/>
      <c r="D99" s="90">
        <v>1800</v>
      </c>
      <c r="E99" s="91"/>
    </row>
    <row r="100" spans="1:5" ht="12.75">
      <c r="A100" s="47" t="s">
        <v>57</v>
      </c>
      <c r="B100" s="90">
        <v>1</v>
      </c>
      <c r="C100" s="90"/>
      <c r="D100" s="90">
        <v>1200</v>
      </c>
      <c r="E100" s="91"/>
    </row>
    <row r="101" spans="1:5" ht="12.75">
      <c r="A101" s="47" t="s">
        <v>58</v>
      </c>
      <c r="B101" s="90">
        <v>1</v>
      </c>
      <c r="C101" s="90"/>
      <c r="D101" s="90">
        <v>671</v>
      </c>
      <c r="E101" s="91"/>
    </row>
    <row r="102" spans="1:5" ht="25.5">
      <c r="A102" s="47" t="s">
        <v>59</v>
      </c>
      <c r="B102" s="90">
        <v>2</v>
      </c>
      <c r="C102" s="90"/>
      <c r="D102" s="90">
        <v>3571</v>
      </c>
      <c r="E102" s="91"/>
    </row>
    <row r="103" spans="1:5" ht="12.75">
      <c r="A103" s="47" t="s">
        <v>60</v>
      </c>
      <c r="B103" s="90">
        <v>1</v>
      </c>
      <c r="C103" s="90"/>
      <c r="D103" s="90">
        <v>1200</v>
      </c>
      <c r="E103" s="91"/>
    </row>
    <row r="104" spans="1:5" ht="12.75">
      <c r="A104" s="47" t="s">
        <v>61</v>
      </c>
      <c r="B104" s="90">
        <v>1</v>
      </c>
      <c r="C104" s="90"/>
      <c r="D104" s="90">
        <v>120</v>
      </c>
      <c r="E104" s="91"/>
    </row>
    <row r="105" spans="1:5" ht="12.75">
      <c r="A105" s="47" t="s">
        <v>62</v>
      </c>
      <c r="B105" s="90">
        <v>1</v>
      </c>
      <c r="C105" s="90"/>
      <c r="D105" s="90">
        <v>1783</v>
      </c>
      <c r="E105" s="91"/>
    </row>
    <row r="106" spans="1:5" ht="12.75">
      <c r="A106" s="47" t="s">
        <v>63</v>
      </c>
      <c r="B106" s="90">
        <v>1</v>
      </c>
      <c r="C106" s="90"/>
      <c r="D106" s="90">
        <v>222</v>
      </c>
      <c r="E106" s="91"/>
    </row>
    <row r="107" spans="1:5" ht="12.75">
      <c r="A107" s="47" t="s">
        <v>64</v>
      </c>
      <c r="B107" s="90">
        <v>1</v>
      </c>
      <c r="C107" s="90"/>
      <c r="D107" s="90">
        <v>60</v>
      </c>
      <c r="E107" s="91"/>
    </row>
    <row r="108" spans="1:5" ht="25.5">
      <c r="A108" s="47" t="s">
        <v>65</v>
      </c>
      <c r="B108" s="90">
        <v>1</v>
      </c>
      <c r="C108" s="90"/>
      <c r="D108" s="90">
        <v>1348</v>
      </c>
      <c r="E108" s="91"/>
    </row>
    <row r="109" spans="1:5" ht="12.75">
      <c r="A109" s="47" t="s">
        <v>66</v>
      </c>
      <c r="B109" s="90">
        <v>1</v>
      </c>
      <c r="C109" s="90"/>
      <c r="D109" s="90">
        <v>1169</v>
      </c>
      <c r="E109" s="91"/>
    </row>
    <row r="110" spans="1:5" ht="15" customHeight="1">
      <c r="A110" s="47" t="s">
        <v>67</v>
      </c>
      <c r="B110" s="90">
        <v>2</v>
      </c>
      <c r="C110" s="90"/>
      <c r="D110" s="90">
        <v>300</v>
      </c>
      <c r="E110" s="91"/>
    </row>
    <row r="111" spans="1:5" ht="12.75">
      <c r="A111" s="47" t="s">
        <v>68</v>
      </c>
      <c r="B111" s="90">
        <v>1</v>
      </c>
      <c r="C111" s="90"/>
      <c r="D111" s="90">
        <v>1788</v>
      </c>
      <c r="E111" s="91"/>
    </row>
    <row r="112" spans="1:5" ht="40.5" customHeight="1" thickBot="1">
      <c r="A112" s="89" t="s">
        <v>86</v>
      </c>
      <c r="B112" s="92">
        <f>SUM(B96:B111)</f>
        <v>28</v>
      </c>
      <c r="C112" s="92"/>
      <c r="D112" s="92">
        <f>SUM(D96:D111)</f>
        <v>36016</v>
      </c>
      <c r="E112" s="93"/>
    </row>
    <row r="113" spans="1:5" ht="40.5" customHeight="1">
      <c r="A113" s="104"/>
      <c r="B113" s="87"/>
      <c r="C113" s="87"/>
      <c r="D113" s="87"/>
      <c r="E113" s="87"/>
    </row>
    <row r="114" spans="1:5" ht="13.5" thickBot="1">
      <c r="A114" s="18"/>
      <c r="B114" s="19"/>
      <c r="C114" s="19"/>
      <c r="D114" s="19"/>
      <c r="E114" s="18"/>
    </row>
    <row r="115" spans="1:5" ht="12.75">
      <c r="A115" s="105" t="s">
        <v>14</v>
      </c>
      <c r="B115" s="106" t="s">
        <v>15</v>
      </c>
      <c r="C115" s="107"/>
      <c r="D115" s="19"/>
      <c r="E115" s="18"/>
    </row>
    <row r="116" spans="1:5" ht="12.75">
      <c r="A116" s="111"/>
      <c r="B116" s="112"/>
      <c r="C116" s="113"/>
      <c r="D116" s="19"/>
      <c r="E116" s="18"/>
    </row>
    <row r="117" spans="1:5" ht="29.25" customHeight="1" thickBot="1">
      <c r="A117" s="108" t="s">
        <v>87</v>
      </c>
      <c r="B117" s="109">
        <v>4044286.41</v>
      </c>
      <c r="C117" s="110"/>
      <c r="D117" s="19"/>
      <c r="E117" s="18"/>
    </row>
    <row r="118" spans="1:5" ht="12.75">
      <c r="A118" s="1"/>
      <c r="B118" s="19"/>
      <c r="C118" s="19"/>
      <c r="D118" s="19"/>
      <c r="E118" s="18"/>
    </row>
    <row r="119" spans="1:3" ht="12.75">
      <c r="A119" s="33"/>
      <c r="B119" s="50"/>
      <c r="C119" s="50"/>
    </row>
    <row r="120" spans="1:5" ht="12.75">
      <c r="A120" s="2"/>
      <c r="B120" s="114"/>
      <c r="C120" s="115"/>
      <c r="D120" s="19"/>
      <c r="E120" s="18"/>
    </row>
    <row r="121" spans="1:5" ht="13.5" thickBot="1">
      <c r="A121" s="4"/>
      <c r="D121" s="19"/>
      <c r="E121" s="18"/>
    </row>
    <row r="122" spans="1:5" ht="12.75">
      <c r="A122" s="105" t="s">
        <v>14</v>
      </c>
      <c r="B122" s="106" t="s">
        <v>18</v>
      </c>
      <c r="C122" s="107"/>
      <c r="D122" s="19"/>
      <c r="E122" s="18"/>
    </row>
    <row r="123" spans="1:5" ht="12.75">
      <c r="A123" s="111"/>
      <c r="B123" s="11"/>
      <c r="C123" s="116"/>
      <c r="D123" s="19"/>
      <c r="E123" s="18"/>
    </row>
    <row r="124" spans="1:5" ht="26.25" thickBot="1">
      <c r="A124" s="117" t="s">
        <v>88</v>
      </c>
      <c r="B124" s="118">
        <v>147878</v>
      </c>
      <c r="C124" s="119"/>
      <c r="D124" s="19"/>
      <c r="E124" s="18"/>
    </row>
    <row r="125" spans="1:5" ht="12.75">
      <c r="A125" s="2"/>
      <c r="B125" s="114"/>
      <c r="C125" s="115"/>
      <c r="D125" s="19"/>
      <c r="E125" s="18"/>
    </row>
    <row r="126" spans="1:5" ht="12.75">
      <c r="A126" s="3"/>
      <c r="D126" s="19"/>
      <c r="E126" s="18"/>
    </row>
    <row r="127" spans="1:3" ht="12.75">
      <c r="A127" s="3"/>
      <c r="B127" s="11"/>
      <c r="C127" s="11"/>
    </row>
    <row r="128" spans="1:3" ht="12.75">
      <c r="A128" t="s">
        <v>19</v>
      </c>
      <c r="B128" s="11"/>
      <c r="C128" s="11"/>
    </row>
    <row r="129" ht="12.75">
      <c r="A129" s="5" t="s">
        <v>16</v>
      </c>
    </row>
  </sheetData>
  <sheetProtection selectLockedCells="1" selectUnlockedCells="1"/>
  <mergeCells count="53">
    <mergeCell ref="B68:C68"/>
    <mergeCell ref="B69:C69"/>
    <mergeCell ref="B70:C70"/>
    <mergeCell ref="A1:G1"/>
    <mergeCell ref="B62:C62"/>
    <mergeCell ref="B64:C64"/>
    <mergeCell ref="B65:C65"/>
    <mergeCell ref="B66:C66"/>
    <mergeCell ref="B67:C67"/>
    <mergeCell ref="B122:C122"/>
    <mergeCell ref="B96:C96"/>
    <mergeCell ref="B97:C97"/>
    <mergeCell ref="B101:C101"/>
    <mergeCell ref="B102:C102"/>
    <mergeCell ref="B107:C107"/>
    <mergeCell ref="B109:C109"/>
    <mergeCell ref="B100:C100"/>
    <mergeCell ref="B103:C103"/>
    <mergeCell ref="B104:C104"/>
    <mergeCell ref="B71:C71"/>
    <mergeCell ref="B72:C72"/>
    <mergeCell ref="B95:C95"/>
    <mergeCell ref="B99:C99"/>
    <mergeCell ref="B105:C105"/>
    <mergeCell ref="B106:C106"/>
    <mergeCell ref="B117:C117"/>
    <mergeCell ref="B112:C112"/>
    <mergeCell ref="B110:C110"/>
    <mergeCell ref="B108:C108"/>
    <mergeCell ref="B111:C111"/>
    <mergeCell ref="B115:C115"/>
    <mergeCell ref="D95:E95"/>
    <mergeCell ref="D100:E100"/>
    <mergeCell ref="D101:E101"/>
    <mergeCell ref="D97:E97"/>
    <mergeCell ref="D96:E96"/>
    <mergeCell ref="D108:E108"/>
    <mergeCell ref="D109:E109"/>
    <mergeCell ref="D110:E110"/>
    <mergeCell ref="D99:E99"/>
    <mergeCell ref="D103:E103"/>
    <mergeCell ref="D104:E104"/>
    <mergeCell ref="D105:E105"/>
    <mergeCell ref="D107:E107"/>
    <mergeCell ref="B125:C125"/>
    <mergeCell ref="B124:C124"/>
    <mergeCell ref="B98:C98"/>
    <mergeCell ref="D98:E98"/>
    <mergeCell ref="B120:C120"/>
    <mergeCell ref="D112:E112"/>
    <mergeCell ref="D106:E106"/>
    <mergeCell ref="D111:E111"/>
    <mergeCell ref="D102:E102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2016-06-01T11:38:33Z</dcterms:created>
  <dcterms:modified xsi:type="dcterms:W3CDTF">2021-01-08T10:51:32Z</dcterms:modified>
  <cp:category/>
  <cp:version/>
  <cp:contentType/>
  <cp:contentStatus/>
</cp:coreProperties>
</file>