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<sst xmlns="http://schemas.openxmlformats.org/spreadsheetml/2006/main" count="110" uniqueCount="95">
  <si>
    <t>PROGRAMACIÓN TEATRO DE LA MAESTRANZA:</t>
  </si>
  <si>
    <t>ACTIVIDAD ARTÍSTICA SALA PRINCIPAL</t>
  </si>
  <si>
    <t>PROGRAMAS COMPAÑÍAS</t>
  </si>
  <si>
    <t>FUNCIONES</t>
  </si>
  <si>
    <t>ASISTENTES</t>
  </si>
  <si>
    <t>OCUPACIÓN</t>
  </si>
  <si>
    <t>Ópera</t>
  </si>
  <si>
    <t>Zarzuela</t>
  </si>
  <si>
    <t>Recitales Líricos</t>
  </si>
  <si>
    <t>Ópera para escolares y familias</t>
  </si>
  <si>
    <t>Danza</t>
  </si>
  <si>
    <t>Piano</t>
  </si>
  <si>
    <t>Grandes intérpretes</t>
  </si>
  <si>
    <t>Flamenco</t>
  </si>
  <si>
    <t>Orquesta Joven de Andalucía</t>
  </si>
  <si>
    <t>Concierto de Navidad</t>
  </si>
  <si>
    <t>Conciertos</t>
  </si>
  <si>
    <t xml:space="preserve">ACTIVIDAD ARTÍSTICA SALA MANUEL GARCIA </t>
  </si>
  <si>
    <t>DANZA</t>
  </si>
  <si>
    <t>JÓVENES INTÉRPRETES</t>
  </si>
  <si>
    <t>SUBTOTAL PROGRAMACIÓN TEATRO DE LA MAESTRANZA</t>
  </si>
  <si>
    <t>ACTIVIDADES</t>
  </si>
  <si>
    <t>ENSAYOS GENERALES ABIERTOS</t>
  </si>
  <si>
    <t xml:space="preserve">Zarzuela </t>
  </si>
  <si>
    <t>MESAS REDONDAS DE ÓPERA</t>
  </si>
  <si>
    <t>JORNADAS DIDÁCTICAS PARA PROFESORES</t>
  </si>
  <si>
    <t xml:space="preserve">CURSO MÚSICA VOZ TEXTO </t>
  </si>
  <si>
    <t>DÍA EUROPEO DE LA MÚSICA</t>
  </si>
  <si>
    <t>SUBTOTAL ACTIVIDADES TEATRO DE LA MAESTRANZA</t>
  </si>
  <si>
    <t>PROGRMACIÓN EN COLABORACIÓN CON ORQUESTA DE SEVILLA, S.A.</t>
  </si>
  <si>
    <t>PROGRAMAS</t>
  </si>
  <si>
    <t>CONCIERTOS</t>
  </si>
  <si>
    <t>TEMPORADA DE ABONO</t>
  </si>
  <si>
    <t>CONCIERTO NAVIDAD PARTICIPATIVO</t>
  </si>
  <si>
    <t>ADOPTA A UN MÚSICO</t>
  </si>
  <si>
    <t>MÚSICA DE CÁMARA</t>
  </si>
  <si>
    <t>ROSS AÑO NUEVO</t>
  </si>
  <si>
    <t>SUBTOTAL PROGRAMACIÓN ORQUESTA DESEVILLA, S.A.</t>
  </si>
  <si>
    <t>ACTIVIDADES PEDAGÓGICAS Y DE DIFUSIÓN</t>
  </si>
  <si>
    <t>CHARLAS PRE-CONCIERTO</t>
  </si>
  <si>
    <t>ACTIVIDADES ORGANZIADAS POR OTRAS INSTITUCIONES</t>
  </si>
  <si>
    <t>PREGÓN DE LA SEMANA SANTA DE SEVILLA</t>
  </si>
  <si>
    <t>CONCIERTO A BENEFICIO DEL BANCO DE ALIMIENTOS DE SEVILLA</t>
  </si>
  <si>
    <t>GALA DÍA DE ANDALUCÍA</t>
  </si>
  <si>
    <t>PASIÓN VEGA</t>
  </si>
  <si>
    <t xml:space="preserve">WEST-EASTERN DIVAN </t>
  </si>
  <si>
    <t>DÍA MUNDIAL DE LA VOZ</t>
  </si>
  <si>
    <t>NOCHE EN BLANCO</t>
  </si>
  <si>
    <t>CONCIERTO CLAUSURA FEMÀS</t>
  </si>
  <si>
    <t>DÍA EUROPEO DE LA ÓPERA</t>
  </si>
  <si>
    <t>SUBTOTAL ACTIVIDADES ORGANIZADAS POR OTRAS INSTITUCIONES</t>
  </si>
  <si>
    <t>RECAUDACIÓN TOTAL:</t>
  </si>
  <si>
    <t>TEMPORADA</t>
  </si>
  <si>
    <t>EUROS</t>
  </si>
  <si>
    <t>FUENTE: Teatro de la Maestranza y Salas del Arenal, S.A.</t>
  </si>
  <si>
    <t>6.3.5. ACTIVIDAD CULTURA DEL TEATRO DE LA MAESTRANZA DURANTE LA TEMPORADA 2015/2016</t>
  </si>
  <si>
    <r>
      <t xml:space="preserve">Otello </t>
    </r>
    <r>
      <rPr>
        <sz val="9.5"/>
        <rFont val="Arial"/>
        <family val="2"/>
      </rPr>
      <t>de Verdi</t>
    </r>
  </si>
  <si>
    <t>El barbero de Sevilla de Rossini</t>
  </si>
  <si>
    <t>L'elisir d'amore de Donizetti</t>
  </si>
  <si>
    <t>Der könig Kandaules de Zemlinsky</t>
  </si>
  <si>
    <t>Los diamantes de la corona de Asenjo Barbieri</t>
  </si>
  <si>
    <t>Roberta Invernizzi y Orquesta Barroca de Sevilla</t>
  </si>
  <si>
    <t>Leo Nucci &amp; Italian Opera Chamber Ensemble</t>
  </si>
  <si>
    <t>Ainhoa Arteta. La voz y el poeta</t>
  </si>
  <si>
    <t>Guillermo Tell de Rossini para familias</t>
  </si>
  <si>
    <t>Guillermo Tell de Rossini para escolares</t>
  </si>
  <si>
    <t>El pequeño deshollinador de Britten para familias</t>
  </si>
  <si>
    <t>Aalto Ballet Essen</t>
  </si>
  <si>
    <t>Ballet Nacional de España</t>
  </si>
  <si>
    <t>Judith Jáuregui</t>
  </si>
  <si>
    <t>Khatia Buniatshvili</t>
  </si>
  <si>
    <t>Chick Corea &amp; The Vigil</t>
  </si>
  <si>
    <t>Javier Perianes y Estrella Morente</t>
  </si>
  <si>
    <t>Rafael Riqueni</t>
  </si>
  <si>
    <t>Farruquito y Familia</t>
  </si>
  <si>
    <t>Triángulo de Oro</t>
  </si>
  <si>
    <t>Khatarsis. Crecer Cantanto</t>
  </si>
  <si>
    <t>Fandango. Sinfonía de la Luz</t>
  </si>
  <si>
    <t>New York Chamber Orchestra</t>
  </si>
  <si>
    <t>Orquesta y Coro Nacionales de España</t>
  </si>
  <si>
    <t>Gala 25 Aniversario Teatro de la Maestranza y ROSS</t>
  </si>
  <si>
    <t>TOUR "MÚSICA Y ÓPERA TRAS EL TELÓN"</t>
  </si>
  <si>
    <t>CONCIERTO DE FERIA 2016</t>
  </si>
  <si>
    <t>CTO. CLAUSURA CURSO UNIVERSIDAD</t>
  </si>
  <si>
    <t>CONCIERTO GALA</t>
  </si>
  <si>
    <t>HOMENAJE A CURRO ROMERO</t>
  </si>
  <si>
    <t>SEVILLA ES FLAMENCO</t>
  </si>
  <si>
    <t>PRESENTACIÓN PREMIOS J.M. FORQUÉ</t>
  </si>
  <si>
    <t xml:space="preserve">ACTO CAIXABANK </t>
  </si>
  <si>
    <t>ACTO LABORATORIOS BRENNTAG</t>
  </si>
  <si>
    <t xml:space="preserve">MÁSTER DE ARTE ESPECTÁCULO VIVO </t>
  </si>
  <si>
    <t xml:space="preserve">CERTAMEN NUEVAS VOCES. ASAO </t>
  </si>
  <si>
    <t>CONFERENCIAS BICENTENARIO EL BARBERO DE SEVILLA</t>
  </si>
  <si>
    <t>SEMINARIO DE TROMBÓN TOBY OFT</t>
  </si>
  <si>
    <t>2015/2016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</si>
</sst>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\-#,##0.00\ [$€-C0A]"/>
    <numFmt numFmtId="165" formatCode="0.0%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\ _€_-;\-* #,##0.0\ _€_-;_-* &quot;-&quot;??\ _€_-;_-@_-"/>
    <numFmt numFmtId="169" formatCode="_-* #,##0\ _€_-;\-* #,##0\ _€_-;_-* &quot;-&quot;??\ _€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9" fontId="0" fillId="0" borderId="14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9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9" fontId="0" fillId="0" borderId="13" xfId="0" applyNumberForma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17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9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2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3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169" fontId="2" fillId="0" borderId="16" xfId="46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A124" sqref="A124"/>
    </sheetView>
  </sheetViews>
  <sheetFormatPr defaultColWidth="11.421875" defaultRowHeight="12.75"/>
  <cols>
    <col min="1" max="1" width="50.8515625" style="0" customWidth="1"/>
    <col min="2" max="2" width="13.00390625" style="0" customWidth="1"/>
    <col min="3" max="3" width="13.57421875" style="0" customWidth="1"/>
    <col min="4" max="4" width="13.421875" style="0" customWidth="1"/>
    <col min="5" max="5" width="13.140625" style="0" customWidth="1"/>
    <col min="8" max="8" width="27.7109375" style="0" customWidth="1"/>
  </cols>
  <sheetData>
    <row r="1" spans="1:7" ht="15">
      <c r="A1" s="82" t="s">
        <v>55</v>
      </c>
      <c r="B1" s="82"/>
      <c r="C1" s="82"/>
      <c r="D1" s="82"/>
      <c r="E1" s="82"/>
      <c r="F1" s="82"/>
      <c r="G1" s="82"/>
    </row>
    <row r="4" ht="12.75">
      <c r="A4" s="1" t="s">
        <v>0</v>
      </c>
    </row>
    <row r="6" spans="1:5" s="1" customFormat="1" ht="26.25">
      <c r="A6" s="2" t="s">
        <v>1</v>
      </c>
      <c r="B6" s="3" t="s">
        <v>2</v>
      </c>
      <c r="C6" s="3" t="s">
        <v>3</v>
      </c>
      <c r="D6" s="4" t="s">
        <v>4</v>
      </c>
      <c r="E6" s="5" t="s">
        <v>5</v>
      </c>
    </row>
    <row r="7" spans="1:5" ht="12">
      <c r="A7" s="6"/>
      <c r="B7" s="7"/>
      <c r="C7" s="7"/>
      <c r="D7" s="8"/>
      <c r="E7" s="9"/>
    </row>
    <row r="8" spans="1:5" ht="12">
      <c r="A8" s="10" t="s">
        <v>56</v>
      </c>
      <c r="B8" s="7">
        <v>1</v>
      </c>
      <c r="C8" s="7">
        <v>4</v>
      </c>
      <c r="D8" s="8">
        <v>6911</v>
      </c>
      <c r="E8" s="11">
        <f>D8/1800*1/C8</f>
        <v>0.9598611111111112</v>
      </c>
    </row>
    <row r="9" spans="1:5" ht="12">
      <c r="A9" s="54" t="s">
        <v>57</v>
      </c>
      <c r="B9" s="40">
        <v>1</v>
      </c>
      <c r="C9" s="40">
        <v>5</v>
      </c>
      <c r="D9" s="52">
        <v>9000</v>
      </c>
      <c r="E9" s="53">
        <f>D9/1800*1/C9</f>
        <v>1</v>
      </c>
    </row>
    <row r="10" spans="1:5" ht="12">
      <c r="A10" s="55" t="s">
        <v>58</v>
      </c>
      <c r="B10" s="40">
        <v>1</v>
      </c>
      <c r="C10" s="40">
        <v>4</v>
      </c>
      <c r="D10" s="52">
        <v>5786</v>
      </c>
      <c r="E10" s="53">
        <f>D10/1800*1/C10</f>
        <v>0.8036111111111112</v>
      </c>
    </row>
    <row r="11" spans="1:5" ht="12">
      <c r="A11" s="56" t="s">
        <v>59</v>
      </c>
      <c r="B11" s="40">
        <v>1</v>
      </c>
      <c r="C11" s="40">
        <v>3</v>
      </c>
      <c r="D11" s="52">
        <v>3414</v>
      </c>
      <c r="E11" s="53">
        <f>D11/1800*1/C11</f>
        <v>0.6322222222222222</v>
      </c>
    </row>
    <row r="12" spans="1:5" s="1" customFormat="1" ht="12.75">
      <c r="A12" s="12" t="s">
        <v>6</v>
      </c>
      <c r="B12" s="13">
        <f>SUM(B8:B11)</f>
        <v>4</v>
      </c>
      <c r="C12" s="13">
        <f>SUM(C8:C11)</f>
        <v>16</v>
      </c>
      <c r="D12" s="14">
        <f>SUM(D8:D11)</f>
        <v>25111</v>
      </c>
      <c r="E12" s="15">
        <f>D12/1800*1/C12</f>
        <v>0.8719097222222222</v>
      </c>
    </row>
    <row r="13" spans="1:5" s="1" customFormat="1" ht="12.75">
      <c r="A13" s="16"/>
      <c r="B13" s="13"/>
      <c r="C13" s="13"/>
      <c r="D13" s="14"/>
      <c r="E13" s="15"/>
    </row>
    <row r="14" spans="1:5" ht="12">
      <c r="A14" s="57" t="s">
        <v>60</v>
      </c>
      <c r="B14" s="40">
        <v>1</v>
      </c>
      <c r="C14" s="40">
        <v>3</v>
      </c>
      <c r="D14" s="52">
        <v>3355</v>
      </c>
      <c r="E14" s="53">
        <f>D14/1800*1/C14</f>
        <v>0.6212962962962963</v>
      </c>
    </row>
    <row r="15" spans="1:5" s="1" customFormat="1" ht="12.75">
      <c r="A15" s="12" t="s">
        <v>7</v>
      </c>
      <c r="B15" s="40">
        <v>1</v>
      </c>
      <c r="C15" s="40">
        <v>3</v>
      </c>
      <c r="D15" s="52">
        <v>3355</v>
      </c>
      <c r="E15" s="53">
        <f>D15/1800*1/C15</f>
        <v>0.6212962962962963</v>
      </c>
    </row>
    <row r="16" spans="1:5" s="1" customFormat="1" ht="12.75">
      <c r="A16" s="12"/>
      <c r="B16" s="13"/>
      <c r="C16" s="13"/>
      <c r="D16" s="14"/>
      <c r="E16" s="15"/>
    </row>
    <row r="17" spans="1:5" s="1" customFormat="1" ht="12.75">
      <c r="A17" s="57" t="s">
        <v>61</v>
      </c>
      <c r="B17" s="40">
        <v>1</v>
      </c>
      <c r="C17" s="40">
        <v>1</v>
      </c>
      <c r="D17" s="52">
        <v>1199</v>
      </c>
      <c r="E17" s="53">
        <f>D17/1800*1/C17</f>
        <v>0.6661111111111111</v>
      </c>
    </row>
    <row r="18" spans="1:7" ht="12.75">
      <c r="A18" s="57" t="s">
        <v>62</v>
      </c>
      <c r="B18" s="40">
        <v>1</v>
      </c>
      <c r="C18" s="40">
        <v>1</v>
      </c>
      <c r="D18" s="52">
        <v>1247</v>
      </c>
      <c r="E18" s="53">
        <f>D18/1800*1/C18</f>
        <v>0.6927777777777778</v>
      </c>
      <c r="G18" s="1"/>
    </row>
    <row r="19" spans="1:7" ht="12.75">
      <c r="A19" s="57" t="s">
        <v>63</v>
      </c>
      <c r="B19" s="40">
        <v>1</v>
      </c>
      <c r="C19" s="40">
        <v>1</v>
      </c>
      <c r="D19" s="52">
        <v>1798</v>
      </c>
      <c r="E19" s="53">
        <f>D19/1800*1/C19</f>
        <v>0.9988888888888889</v>
      </c>
      <c r="G19" s="1"/>
    </row>
    <row r="20" spans="1:5" s="1" customFormat="1" ht="12.75">
      <c r="A20" s="12" t="s">
        <v>8</v>
      </c>
      <c r="B20" s="13">
        <f>SUM(B17:B19)</f>
        <v>3</v>
      </c>
      <c r="C20" s="13">
        <f>SUM(C17:C19)</f>
        <v>3</v>
      </c>
      <c r="D20" s="13">
        <f>SUM(D17:D19)</f>
        <v>4244</v>
      </c>
      <c r="E20" s="15">
        <f>D20/1800*1/C20</f>
        <v>0.7859259259259259</v>
      </c>
    </row>
    <row r="21" spans="1:5" s="1" customFormat="1" ht="12.75">
      <c r="A21" s="12"/>
      <c r="B21" s="13"/>
      <c r="C21" s="13"/>
      <c r="D21" s="13"/>
      <c r="E21" s="15"/>
    </row>
    <row r="22" spans="1:5" s="1" customFormat="1" ht="12.75">
      <c r="A22" s="57" t="s">
        <v>64</v>
      </c>
      <c r="B22" s="40">
        <v>1</v>
      </c>
      <c r="C22" s="40">
        <v>1</v>
      </c>
      <c r="D22" s="52">
        <v>1371</v>
      </c>
      <c r="E22" s="53">
        <f>D22/1800*1/C22</f>
        <v>0.7616666666666667</v>
      </c>
    </row>
    <row r="23" spans="1:7" ht="12.75">
      <c r="A23" s="57" t="s">
        <v>65</v>
      </c>
      <c r="B23" s="40">
        <v>1</v>
      </c>
      <c r="C23" s="40">
        <v>6</v>
      </c>
      <c r="D23" s="52">
        <v>9748</v>
      </c>
      <c r="E23" s="53">
        <f>D23/1800*1/C23</f>
        <v>0.9025925925925926</v>
      </c>
      <c r="G23" s="1"/>
    </row>
    <row r="24" spans="1:7" ht="12.75">
      <c r="A24" s="57" t="s">
        <v>66</v>
      </c>
      <c r="B24" s="40">
        <v>1</v>
      </c>
      <c r="C24" s="40">
        <v>3</v>
      </c>
      <c r="D24" s="52">
        <v>4691</v>
      </c>
      <c r="E24" s="53">
        <f>D24/1800*1/C24</f>
        <v>0.8687037037037038</v>
      </c>
      <c r="G24" s="1"/>
    </row>
    <row r="25" spans="1:5" s="1" customFormat="1" ht="12.75">
      <c r="A25" s="12" t="s">
        <v>9</v>
      </c>
      <c r="B25" s="13">
        <f>SUM(B22:B24)</f>
        <v>3</v>
      </c>
      <c r="C25" s="13">
        <f>SUM(C22:C24)</f>
        <v>10</v>
      </c>
      <c r="D25" s="13">
        <f>SUM(D22:D24)</f>
        <v>15810</v>
      </c>
      <c r="E25" s="15">
        <f>D25/1800*1/C25</f>
        <v>0.8783333333333333</v>
      </c>
    </row>
    <row r="26" spans="1:5" s="1" customFormat="1" ht="12.75">
      <c r="A26" s="12"/>
      <c r="B26" s="13"/>
      <c r="C26" s="13"/>
      <c r="D26" s="14"/>
      <c r="E26" s="15"/>
    </row>
    <row r="27" spans="1:5" ht="12">
      <c r="A27" s="57" t="s">
        <v>67</v>
      </c>
      <c r="B27" s="40">
        <v>1</v>
      </c>
      <c r="C27" s="40">
        <v>4</v>
      </c>
      <c r="D27" s="52">
        <v>6379</v>
      </c>
      <c r="E27" s="53">
        <f>D27/1800*1/C27</f>
        <v>0.8859722222222223</v>
      </c>
    </row>
    <row r="28" spans="1:5" ht="12">
      <c r="A28" s="57" t="s">
        <v>68</v>
      </c>
      <c r="B28" s="40">
        <v>1</v>
      </c>
      <c r="C28" s="40">
        <v>2</v>
      </c>
      <c r="D28" s="52">
        <v>3600</v>
      </c>
      <c r="E28" s="53">
        <f>D28/1800*1/C28</f>
        <v>1</v>
      </c>
    </row>
    <row r="29" spans="1:5" s="1" customFormat="1" ht="12.75">
      <c r="A29" s="12" t="s">
        <v>10</v>
      </c>
      <c r="B29" s="13">
        <f>SUM(B27:B28)</f>
        <v>2</v>
      </c>
      <c r="C29" s="13">
        <f>SUM(C27:C28)</f>
        <v>6</v>
      </c>
      <c r="D29" s="14">
        <f>SUM(D27:D28)</f>
        <v>9979</v>
      </c>
      <c r="E29" s="15">
        <f>D29/1800*1/C29</f>
        <v>0.9239814814814814</v>
      </c>
    </row>
    <row r="30" spans="1:5" s="1" customFormat="1" ht="12.75">
      <c r="A30" s="12"/>
      <c r="B30" s="13"/>
      <c r="C30" s="13"/>
      <c r="D30" s="14"/>
      <c r="E30" s="15"/>
    </row>
    <row r="31" spans="1:5" ht="12">
      <c r="A31" s="57" t="s">
        <v>69</v>
      </c>
      <c r="B31" s="40">
        <v>1</v>
      </c>
      <c r="C31" s="40">
        <v>1</v>
      </c>
      <c r="D31" s="52">
        <v>881</v>
      </c>
      <c r="E31" s="53">
        <f>D31/1800*1/C31</f>
        <v>0.48944444444444446</v>
      </c>
    </row>
    <row r="32" spans="1:5" ht="12">
      <c r="A32" s="57" t="s">
        <v>70</v>
      </c>
      <c r="B32" s="40">
        <v>1</v>
      </c>
      <c r="C32" s="40">
        <v>1</v>
      </c>
      <c r="D32" s="52">
        <v>640</v>
      </c>
      <c r="E32" s="53">
        <f>D32/1800*1/C32</f>
        <v>0.35555555555555557</v>
      </c>
    </row>
    <row r="33" spans="1:5" s="1" customFormat="1" ht="12.75">
      <c r="A33" s="12" t="s">
        <v>11</v>
      </c>
      <c r="B33" s="13">
        <f>SUM(B31:B32)</f>
        <v>2</v>
      </c>
      <c r="C33" s="13">
        <f>SUM(C31:C32)</f>
        <v>2</v>
      </c>
      <c r="D33" s="14">
        <f>SUM(D31:D32)</f>
        <v>1521</v>
      </c>
      <c r="E33" s="15">
        <f>D33/1800*1/C33</f>
        <v>0.4225</v>
      </c>
    </row>
    <row r="34" spans="1:5" s="1" customFormat="1" ht="12.75">
      <c r="A34" s="12"/>
      <c r="B34" s="13"/>
      <c r="C34" s="13"/>
      <c r="D34" s="14"/>
      <c r="E34" s="15"/>
    </row>
    <row r="35" spans="1:7" ht="12.75">
      <c r="A35" s="57" t="s">
        <v>71</v>
      </c>
      <c r="B35" s="40">
        <v>1</v>
      </c>
      <c r="C35" s="40">
        <v>1</v>
      </c>
      <c r="D35" s="52">
        <v>1796</v>
      </c>
      <c r="E35" s="53">
        <f>D35/1800*1/C35</f>
        <v>0.9977777777777778</v>
      </c>
      <c r="G35" s="1"/>
    </row>
    <row r="36" spans="1:7" ht="12.75">
      <c r="A36" s="57" t="s">
        <v>72</v>
      </c>
      <c r="B36" s="40">
        <v>1</v>
      </c>
      <c r="C36" s="40">
        <v>1</v>
      </c>
      <c r="D36" s="52">
        <v>1800</v>
      </c>
      <c r="E36" s="53">
        <f>D36/1800*1/C36</f>
        <v>1</v>
      </c>
      <c r="G36" s="1"/>
    </row>
    <row r="37" spans="1:5" s="1" customFormat="1" ht="12.75">
      <c r="A37" s="12" t="s">
        <v>12</v>
      </c>
      <c r="B37" s="13">
        <f>SUM(B35:B36)</f>
        <v>2</v>
      </c>
      <c r="C37" s="13">
        <f>SUM(C35:C36)</f>
        <v>2</v>
      </c>
      <c r="D37" s="14">
        <f>SUM(D35:D36)</f>
        <v>3596</v>
      </c>
      <c r="E37" s="15">
        <f>D37/1800*1/C37</f>
        <v>0.9988888888888889</v>
      </c>
    </row>
    <row r="38" spans="1:5" s="1" customFormat="1" ht="12.75">
      <c r="A38" s="12"/>
      <c r="B38" s="13"/>
      <c r="C38" s="13"/>
      <c r="D38" s="14"/>
      <c r="E38" s="15"/>
    </row>
    <row r="39" spans="1:5" ht="12">
      <c r="A39" s="57" t="s">
        <v>73</v>
      </c>
      <c r="B39" s="40">
        <v>1</v>
      </c>
      <c r="C39" s="40">
        <v>1</v>
      </c>
      <c r="D39" s="52">
        <v>759</v>
      </c>
      <c r="E39" s="53">
        <f>D39/1800*1/C39</f>
        <v>0.4216666666666667</v>
      </c>
    </row>
    <row r="40" spans="1:5" ht="12">
      <c r="A40" s="57" t="s">
        <v>74</v>
      </c>
      <c r="B40" s="40">
        <v>1</v>
      </c>
      <c r="C40" s="40">
        <v>2</v>
      </c>
      <c r="D40" s="52">
        <v>2434</v>
      </c>
      <c r="E40" s="53">
        <f>D40/1800*1/C40</f>
        <v>0.6761111111111111</v>
      </c>
    </row>
    <row r="41" spans="1:5" ht="12">
      <c r="A41" s="57" t="s">
        <v>75</v>
      </c>
      <c r="B41" s="58">
        <v>1</v>
      </c>
      <c r="C41" s="40">
        <v>1</v>
      </c>
      <c r="D41" s="52">
        <v>1114</v>
      </c>
      <c r="E41" s="53">
        <f>D41/1800*1/C41</f>
        <v>0.6188888888888889</v>
      </c>
    </row>
    <row r="42" spans="1:5" s="1" customFormat="1" ht="12.75">
      <c r="A42" s="12" t="s">
        <v>13</v>
      </c>
      <c r="B42" s="13">
        <f>SUM(B39:B41)</f>
        <v>3</v>
      </c>
      <c r="C42" s="13">
        <f>SUM(C39:C41)</f>
        <v>4</v>
      </c>
      <c r="D42" s="14">
        <f>SUM(D39:D41)</f>
        <v>4307</v>
      </c>
      <c r="E42" s="15">
        <f>D42/1800*1/C42</f>
        <v>0.5981944444444445</v>
      </c>
    </row>
    <row r="43" spans="1:5" s="1" customFormat="1" ht="12.75">
      <c r="A43" s="12"/>
      <c r="B43" s="13"/>
      <c r="C43" s="13"/>
      <c r="D43" s="14"/>
      <c r="E43" s="15"/>
    </row>
    <row r="44" spans="1:5" s="1" customFormat="1" ht="12.75">
      <c r="A44" s="57" t="s">
        <v>76</v>
      </c>
      <c r="B44" s="59">
        <v>1</v>
      </c>
      <c r="C44" s="58">
        <v>1</v>
      </c>
      <c r="D44" s="60">
        <v>1792</v>
      </c>
      <c r="E44" s="61">
        <f aca="true" t="shared" si="0" ref="E44:E50">D44/1800*1/C44</f>
        <v>0.9955555555555555</v>
      </c>
    </row>
    <row r="45" spans="1:5" s="1" customFormat="1" ht="12.75">
      <c r="A45" s="57" t="s">
        <v>14</v>
      </c>
      <c r="B45" s="40">
        <v>1</v>
      </c>
      <c r="C45" s="40">
        <v>1</v>
      </c>
      <c r="D45" s="52">
        <v>855</v>
      </c>
      <c r="E45" s="53">
        <f t="shared" si="0"/>
        <v>0.475</v>
      </c>
    </row>
    <row r="46" spans="1:5" s="1" customFormat="1" ht="15" customHeight="1">
      <c r="A46" s="57" t="s">
        <v>15</v>
      </c>
      <c r="B46" s="40">
        <v>1</v>
      </c>
      <c r="C46" s="40">
        <v>2</v>
      </c>
      <c r="D46" s="52">
        <v>3119</v>
      </c>
      <c r="E46" s="53">
        <f t="shared" si="0"/>
        <v>0.8663888888888889</v>
      </c>
    </row>
    <row r="47" spans="1:5" s="1" customFormat="1" ht="12.75">
      <c r="A47" s="57" t="s">
        <v>77</v>
      </c>
      <c r="B47" s="40">
        <v>1</v>
      </c>
      <c r="C47" s="40">
        <v>1</v>
      </c>
      <c r="D47" s="52">
        <v>1084</v>
      </c>
      <c r="E47" s="53">
        <f t="shared" si="0"/>
        <v>0.6022222222222222</v>
      </c>
    </row>
    <row r="48" spans="1:5" s="1" customFormat="1" ht="12.75">
      <c r="A48" s="57" t="s">
        <v>78</v>
      </c>
      <c r="B48" s="40">
        <v>1</v>
      </c>
      <c r="C48" s="40">
        <v>1</v>
      </c>
      <c r="D48" s="52">
        <v>1221</v>
      </c>
      <c r="E48" s="53">
        <f t="shared" si="0"/>
        <v>0.6783333333333333</v>
      </c>
    </row>
    <row r="49" spans="1:5" ht="12">
      <c r="A49" s="57" t="s">
        <v>79</v>
      </c>
      <c r="B49" s="40">
        <v>1</v>
      </c>
      <c r="C49" s="40">
        <v>1</v>
      </c>
      <c r="D49" s="52">
        <v>1538</v>
      </c>
      <c r="E49" s="53">
        <f t="shared" si="0"/>
        <v>0.8544444444444445</v>
      </c>
    </row>
    <row r="50" spans="1:5" ht="12">
      <c r="A50" s="57" t="s">
        <v>80</v>
      </c>
      <c r="B50" s="40">
        <v>1</v>
      </c>
      <c r="C50" s="40">
        <v>1</v>
      </c>
      <c r="D50" s="52">
        <v>1598</v>
      </c>
      <c r="E50" s="53">
        <f t="shared" si="0"/>
        <v>0.8877777777777778</v>
      </c>
    </row>
    <row r="51" spans="1:5" s="1" customFormat="1" ht="12.75">
      <c r="A51" s="18" t="s">
        <v>16</v>
      </c>
      <c r="B51" s="19">
        <f>SUM(B44:B50)</f>
        <v>7</v>
      </c>
      <c r="C51" s="19">
        <f>SUM(C44:C50)</f>
        <v>8</v>
      </c>
      <c r="D51" s="62">
        <f>SUM(D44:D50)</f>
        <v>11207</v>
      </c>
      <c r="E51" s="21">
        <f>D51/1800*1/C51</f>
        <v>0.7782638888888889</v>
      </c>
    </row>
    <row r="52" spans="1:5" ht="12">
      <c r="A52" s="22"/>
      <c r="B52" s="22"/>
      <c r="C52" s="22"/>
      <c r="D52" s="23"/>
      <c r="E52" s="22"/>
    </row>
    <row r="53" spans="1:5" ht="26.25">
      <c r="A53" s="2" t="s">
        <v>17</v>
      </c>
      <c r="B53" s="3" t="s">
        <v>2</v>
      </c>
      <c r="C53" s="3" t="s">
        <v>3</v>
      </c>
      <c r="D53" s="4" t="s">
        <v>4</v>
      </c>
      <c r="E53" s="5" t="s">
        <v>5</v>
      </c>
    </row>
    <row r="54" spans="1:5" ht="12">
      <c r="A54" s="17"/>
      <c r="B54" s="7"/>
      <c r="C54" s="7"/>
      <c r="D54" s="8"/>
      <c r="E54" s="9"/>
    </row>
    <row r="55" spans="1:5" ht="12">
      <c r="A55" s="17" t="s">
        <v>18</v>
      </c>
      <c r="B55" s="7">
        <v>3</v>
      </c>
      <c r="C55" s="7">
        <v>6</v>
      </c>
      <c r="D55" s="8">
        <v>613</v>
      </c>
      <c r="E55" s="11">
        <f>D55/400*1/C55</f>
        <v>0.2554166666666667</v>
      </c>
    </row>
    <row r="56" spans="1:5" ht="12">
      <c r="A56" s="17" t="s">
        <v>19</v>
      </c>
      <c r="B56" s="7">
        <v>2</v>
      </c>
      <c r="C56" s="7">
        <v>2</v>
      </c>
      <c r="D56" s="8">
        <v>233</v>
      </c>
      <c r="E56" s="11">
        <f>D56/400*1/C56</f>
        <v>0.29125</v>
      </c>
    </row>
    <row r="57" spans="1:5" ht="12.75">
      <c r="A57" s="24"/>
      <c r="B57" s="19">
        <f>SUM(B55:B56)</f>
        <v>5</v>
      </c>
      <c r="C57" s="19">
        <f>SUM(C55:C56)</f>
        <v>8</v>
      </c>
      <c r="D57" s="20">
        <f>SUM(D55:D56)</f>
        <v>846</v>
      </c>
      <c r="E57" s="25">
        <f>D57/1600</f>
        <v>0.52875</v>
      </c>
    </row>
    <row r="58" spans="1:5" ht="12">
      <c r="A58" s="22"/>
      <c r="B58" s="7"/>
      <c r="C58" s="7"/>
      <c r="D58" s="8"/>
      <c r="E58" s="22"/>
    </row>
    <row r="59" spans="1:5" s="1" customFormat="1" ht="26.25">
      <c r="A59" s="26" t="s">
        <v>20</v>
      </c>
      <c r="B59" s="27">
        <f>SUM(B57+B51+B42+B37+B33+B29+B25+B20+B15+B12)</f>
        <v>32</v>
      </c>
      <c r="C59" s="27">
        <f>SUM(C57+C51+C42+C37+C33+C29+C25+C20+C15+C12)</f>
        <v>62</v>
      </c>
      <c r="D59" s="28">
        <f>SUM(D57+D51+D42+D37+D33+D29+D25+D20+D15+D12)</f>
        <v>79976</v>
      </c>
      <c r="E59" s="29"/>
    </row>
    <row r="60" ht="12">
      <c r="D60" s="30"/>
    </row>
    <row r="61" ht="12">
      <c r="D61" s="30"/>
    </row>
    <row r="62" spans="1:5" ht="12.75" customHeight="1">
      <c r="A62" s="2" t="s">
        <v>21</v>
      </c>
      <c r="B62" s="83" t="s">
        <v>3</v>
      </c>
      <c r="C62" s="83"/>
      <c r="D62" s="4" t="s">
        <v>4</v>
      </c>
      <c r="E62" s="31"/>
    </row>
    <row r="63" spans="1:5" ht="12">
      <c r="A63" s="32" t="s">
        <v>22</v>
      </c>
      <c r="B63" s="33"/>
      <c r="C63" s="33"/>
      <c r="D63" s="34"/>
      <c r="E63" s="17"/>
    </row>
    <row r="64" spans="1:5" ht="12">
      <c r="A64" s="17" t="s">
        <v>6</v>
      </c>
      <c r="B64" s="78">
        <v>4</v>
      </c>
      <c r="C64" s="78"/>
      <c r="D64" s="35">
        <v>4800</v>
      </c>
      <c r="E64" s="17"/>
    </row>
    <row r="65" spans="1:5" ht="12">
      <c r="A65" s="17" t="s">
        <v>23</v>
      </c>
      <c r="B65" s="78">
        <v>1</v>
      </c>
      <c r="C65" s="78"/>
      <c r="D65" s="35">
        <v>1200</v>
      </c>
      <c r="E65" s="17"/>
    </row>
    <row r="66" spans="1:5" ht="12">
      <c r="A66" s="17" t="s">
        <v>10</v>
      </c>
      <c r="B66" s="78">
        <v>1</v>
      </c>
      <c r="C66" s="78"/>
      <c r="D66" s="35">
        <v>1200</v>
      </c>
      <c r="E66" s="17"/>
    </row>
    <row r="67" spans="1:5" ht="12">
      <c r="A67" s="17" t="s">
        <v>24</v>
      </c>
      <c r="B67" s="84">
        <v>5</v>
      </c>
      <c r="C67" s="84"/>
      <c r="D67" s="35">
        <v>600</v>
      </c>
      <c r="E67" s="17"/>
    </row>
    <row r="68" spans="1:5" ht="12">
      <c r="A68" s="17" t="s">
        <v>25</v>
      </c>
      <c r="B68" s="78">
        <v>1</v>
      </c>
      <c r="C68" s="78"/>
      <c r="D68" s="35">
        <v>100</v>
      </c>
      <c r="E68" s="17"/>
    </row>
    <row r="69" spans="1:5" ht="12">
      <c r="A69" s="17" t="s">
        <v>81</v>
      </c>
      <c r="B69" s="78">
        <v>240</v>
      </c>
      <c r="C69" s="78"/>
      <c r="D69" s="35">
        <v>1645</v>
      </c>
      <c r="E69" s="36"/>
    </row>
    <row r="70" spans="1:5" ht="12">
      <c r="A70" s="17" t="s">
        <v>26</v>
      </c>
      <c r="B70" s="78">
        <v>1</v>
      </c>
      <c r="C70" s="78"/>
      <c r="D70" s="35">
        <v>60</v>
      </c>
      <c r="E70" s="36"/>
    </row>
    <row r="71" spans="1:5" ht="12">
      <c r="A71" s="17" t="s">
        <v>27</v>
      </c>
      <c r="B71" s="78">
        <v>1</v>
      </c>
      <c r="C71" s="78"/>
      <c r="D71" s="35">
        <v>225</v>
      </c>
      <c r="E71" s="36"/>
    </row>
    <row r="72" spans="1:5" ht="26.25">
      <c r="A72" s="37" t="s">
        <v>28</v>
      </c>
      <c r="B72" s="79">
        <f>SUM(B64:B71)</f>
        <v>254</v>
      </c>
      <c r="C72" s="79"/>
      <c r="D72" s="38">
        <f>SUM(D64:D71)</f>
        <v>9830</v>
      </c>
      <c r="E72" s="39"/>
    </row>
    <row r="73" ht="12">
      <c r="D73" s="30"/>
    </row>
    <row r="74" ht="12">
      <c r="D74" s="30"/>
    </row>
    <row r="75" spans="1:4" ht="12.75">
      <c r="A75" s="1" t="s">
        <v>29</v>
      </c>
      <c r="D75" s="30"/>
    </row>
    <row r="76" ht="12">
      <c r="D76" s="30"/>
    </row>
    <row r="77" spans="1:5" ht="26.25">
      <c r="A77" s="2"/>
      <c r="B77" s="3" t="s">
        <v>30</v>
      </c>
      <c r="C77" s="3" t="s">
        <v>31</v>
      </c>
      <c r="D77" s="4" t="s">
        <v>4</v>
      </c>
      <c r="E77" s="5" t="s">
        <v>5</v>
      </c>
    </row>
    <row r="78" spans="1:5" ht="12">
      <c r="A78" s="17" t="s">
        <v>32</v>
      </c>
      <c r="B78" s="7">
        <v>16</v>
      </c>
      <c r="C78" s="7">
        <v>32</v>
      </c>
      <c r="D78" s="8">
        <v>35301</v>
      </c>
      <c r="E78" s="11">
        <f>D78/1800*1/C78</f>
        <v>0.6128645833333334</v>
      </c>
    </row>
    <row r="79" spans="1:5" ht="12">
      <c r="A79" s="17" t="s">
        <v>33</v>
      </c>
      <c r="B79" s="7">
        <v>1</v>
      </c>
      <c r="C79" s="7">
        <v>2</v>
      </c>
      <c r="D79" s="8">
        <v>2434</v>
      </c>
      <c r="E79" s="11">
        <f>D79/1800*1/C79</f>
        <v>0.6761111111111111</v>
      </c>
    </row>
    <row r="80" spans="1:5" ht="12">
      <c r="A80" s="17" t="s">
        <v>82</v>
      </c>
      <c r="B80" s="40">
        <v>1</v>
      </c>
      <c r="C80" s="40">
        <v>1</v>
      </c>
      <c r="D80" s="8">
        <v>1243</v>
      </c>
      <c r="E80" s="11">
        <f>D80/1800*1/C80</f>
        <v>0.6905555555555556</v>
      </c>
    </row>
    <row r="81" spans="1:5" ht="12">
      <c r="A81" s="17" t="s">
        <v>34</v>
      </c>
      <c r="B81" s="40">
        <v>1</v>
      </c>
      <c r="C81" s="40">
        <v>1</v>
      </c>
      <c r="D81" s="8">
        <v>780</v>
      </c>
      <c r="E81" s="11">
        <f>D81/800*1/C81</f>
        <v>0.975</v>
      </c>
    </row>
    <row r="82" spans="1:5" ht="12">
      <c r="A82" s="17" t="s">
        <v>35</v>
      </c>
      <c r="B82" s="40">
        <v>9</v>
      </c>
      <c r="C82" s="40">
        <v>9</v>
      </c>
      <c r="D82" s="8">
        <v>2310</v>
      </c>
      <c r="E82" s="11">
        <f>D82/300*1/C82</f>
        <v>0.8555555555555556</v>
      </c>
    </row>
    <row r="83" spans="1:5" ht="12">
      <c r="A83" s="17" t="s">
        <v>83</v>
      </c>
      <c r="B83" s="40">
        <v>1</v>
      </c>
      <c r="C83" s="40">
        <v>1</v>
      </c>
      <c r="D83" s="8">
        <v>1672</v>
      </c>
      <c r="E83" s="11">
        <f>D83/1800</f>
        <v>0.9288888888888889</v>
      </c>
    </row>
    <row r="84" spans="1:5" ht="12">
      <c r="A84" s="17" t="s">
        <v>84</v>
      </c>
      <c r="B84" s="40">
        <v>1</v>
      </c>
      <c r="C84" s="40">
        <v>1</v>
      </c>
      <c r="D84" s="8">
        <v>1647</v>
      </c>
      <c r="E84" s="11">
        <f>D84/1800</f>
        <v>0.915</v>
      </c>
    </row>
    <row r="85" spans="1:5" ht="12">
      <c r="A85" s="17" t="s">
        <v>36</v>
      </c>
      <c r="B85" s="40">
        <v>1</v>
      </c>
      <c r="C85" s="40">
        <v>1</v>
      </c>
      <c r="D85" s="8">
        <v>1800</v>
      </c>
      <c r="E85" s="11">
        <f>D85/1800*1/C85</f>
        <v>1</v>
      </c>
    </row>
    <row r="86" spans="1:5" ht="26.25">
      <c r="A86" s="26" t="s">
        <v>37</v>
      </c>
      <c r="B86" s="27">
        <v>32</v>
      </c>
      <c r="C86" s="27">
        <v>49</v>
      </c>
      <c r="D86" s="28">
        <f>SUM(D78:D85)</f>
        <v>47187</v>
      </c>
      <c r="E86" s="41"/>
    </row>
    <row r="87" ht="12">
      <c r="D87" s="30"/>
    </row>
    <row r="88" ht="12">
      <c r="D88" s="30"/>
    </row>
    <row r="89" spans="1:4" ht="12.75">
      <c r="A89" s="2" t="s">
        <v>38</v>
      </c>
      <c r="B89" s="27" t="s">
        <v>21</v>
      </c>
      <c r="C89" s="29" t="s">
        <v>4</v>
      </c>
      <c r="D89" s="30"/>
    </row>
    <row r="90" spans="1:4" ht="12">
      <c r="A90" s="42" t="s">
        <v>39</v>
      </c>
      <c r="B90" s="22">
        <v>32</v>
      </c>
      <c r="C90" s="43">
        <v>2400</v>
      </c>
      <c r="D90" s="30"/>
    </row>
    <row r="91" spans="1:4" ht="26.25">
      <c r="A91" s="26" t="s">
        <v>37</v>
      </c>
      <c r="B91" s="27">
        <v>32</v>
      </c>
      <c r="C91" s="29">
        <f>SUM(C90)</f>
        <v>2400</v>
      </c>
      <c r="D91" s="30"/>
    </row>
    <row r="92" ht="12">
      <c r="D92" s="30"/>
    </row>
    <row r="93" ht="12">
      <c r="D93" s="30"/>
    </row>
    <row r="94" spans="1:4" ht="12.75">
      <c r="A94" s="1" t="s">
        <v>40</v>
      </c>
      <c r="D94" s="30"/>
    </row>
    <row r="97" spans="1:5" ht="12.75">
      <c r="A97" s="44"/>
      <c r="B97" s="80" t="s">
        <v>30</v>
      </c>
      <c r="C97" s="81"/>
      <c r="D97" s="73" t="s">
        <v>4</v>
      </c>
      <c r="E97" s="70"/>
    </row>
    <row r="98" spans="1:5" ht="12">
      <c r="A98" s="17" t="s">
        <v>41</v>
      </c>
      <c r="B98" s="71">
        <v>1</v>
      </c>
      <c r="C98" s="72"/>
      <c r="D98" s="71">
        <v>1800</v>
      </c>
      <c r="E98" s="72"/>
    </row>
    <row r="99" spans="1:5" ht="24.75">
      <c r="A99" s="45" t="s">
        <v>42</v>
      </c>
      <c r="B99" s="65">
        <v>1</v>
      </c>
      <c r="C99" s="66"/>
      <c r="D99" s="65">
        <v>1198</v>
      </c>
      <c r="E99" s="66"/>
    </row>
    <row r="100" spans="1:5" ht="12">
      <c r="A100" s="17" t="s">
        <v>43</v>
      </c>
      <c r="B100" s="63">
        <v>1</v>
      </c>
      <c r="C100" s="64"/>
      <c r="D100" s="63">
        <v>1200</v>
      </c>
      <c r="E100" s="64"/>
    </row>
    <row r="101" spans="1:5" ht="12">
      <c r="A101" s="17" t="s">
        <v>44</v>
      </c>
      <c r="B101" s="63">
        <v>1</v>
      </c>
      <c r="C101" s="64"/>
      <c r="D101" s="63">
        <v>1729</v>
      </c>
      <c r="E101" s="64"/>
    </row>
    <row r="102" spans="1:5" ht="12">
      <c r="A102" s="17" t="s">
        <v>85</v>
      </c>
      <c r="B102" s="63">
        <v>1</v>
      </c>
      <c r="C102" s="64"/>
      <c r="D102" s="63">
        <v>1784</v>
      </c>
      <c r="E102" s="64"/>
    </row>
    <row r="103" spans="1:5" ht="12">
      <c r="A103" s="17" t="s">
        <v>45</v>
      </c>
      <c r="B103" s="63">
        <v>1</v>
      </c>
      <c r="C103" s="64"/>
      <c r="D103" s="63">
        <v>1800</v>
      </c>
      <c r="E103" s="64"/>
    </row>
    <row r="104" spans="1:5" ht="12">
      <c r="A104" s="17" t="s">
        <v>86</v>
      </c>
      <c r="B104" s="63">
        <v>1</v>
      </c>
      <c r="C104" s="64"/>
      <c r="D104" s="63">
        <v>1800</v>
      </c>
      <c r="E104" s="64"/>
    </row>
    <row r="105" spans="1:5" ht="12">
      <c r="A105" s="17" t="s">
        <v>46</v>
      </c>
      <c r="B105" s="63">
        <v>1</v>
      </c>
      <c r="C105" s="64"/>
      <c r="D105" s="63">
        <v>200</v>
      </c>
      <c r="E105" s="64"/>
    </row>
    <row r="106" spans="1:5" ht="12">
      <c r="A106" s="17" t="s">
        <v>87</v>
      </c>
      <c r="B106" s="63">
        <v>1</v>
      </c>
      <c r="C106" s="64"/>
      <c r="D106" s="63">
        <v>600</v>
      </c>
      <c r="E106" s="64"/>
    </row>
    <row r="107" spans="1:5" ht="12">
      <c r="A107" s="17" t="s">
        <v>47</v>
      </c>
      <c r="B107" s="63">
        <v>2</v>
      </c>
      <c r="C107" s="64"/>
      <c r="D107" s="63">
        <v>1500</v>
      </c>
      <c r="E107" s="64"/>
    </row>
    <row r="108" spans="1:5" ht="12">
      <c r="A108" s="45" t="s">
        <v>48</v>
      </c>
      <c r="B108" s="63">
        <v>1</v>
      </c>
      <c r="C108" s="64"/>
      <c r="D108" s="63">
        <v>1200</v>
      </c>
      <c r="E108" s="64"/>
    </row>
    <row r="109" spans="1:5" ht="22.5" customHeight="1">
      <c r="A109" s="17" t="s">
        <v>88</v>
      </c>
      <c r="B109" s="65">
        <v>1</v>
      </c>
      <c r="C109" s="66"/>
      <c r="D109" s="65">
        <v>1200</v>
      </c>
      <c r="E109" s="66"/>
    </row>
    <row r="110" spans="1:5" ht="12">
      <c r="A110" s="45" t="s">
        <v>49</v>
      </c>
      <c r="B110" s="63">
        <v>1</v>
      </c>
      <c r="C110" s="64"/>
      <c r="D110" s="63">
        <v>1000</v>
      </c>
      <c r="E110" s="64"/>
    </row>
    <row r="111" spans="1:5" ht="12">
      <c r="A111" s="45" t="s">
        <v>89</v>
      </c>
      <c r="B111" s="63">
        <v>1</v>
      </c>
      <c r="C111" s="64"/>
      <c r="D111" s="63">
        <v>200</v>
      </c>
      <c r="E111" s="64"/>
    </row>
    <row r="112" spans="1:5" ht="12">
      <c r="A112" s="45" t="s">
        <v>90</v>
      </c>
      <c r="B112" s="63">
        <v>10</v>
      </c>
      <c r="C112" s="64"/>
      <c r="D112" s="63">
        <v>150</v>
      </c>
      <c r="E112" s="64"/>
    </row>
    <row r="113" spans="1:5" ht="12">
      <c r="A113" s="45" t="s">
        <v>91</v>
      </c>
      <c r="B113" s="63">
        <v>1</v>
      </c>
      <c r="C113" s="64"/>
      <c r="D113" s="63">
        <v>225</v>
      </c>
      <c r="E113" s="64"/>
    </row>
    <row r="114" spans="1:5" ht="24.75">
      <c r="A114" s="45" t="s">
        <v>92</v>
      </c>
      <c r="B114" s="65">
        <v>4</v>
      </c>
      <c r="C114" s="66"/>
      <c r="D114" s="65">
        <v>600</v>
      </c>
      <c r="E114" s="66"/>
    </row>
    <row r="115" spans="1:5" ht="12">
      <c r="A115" s="45" t="s">
        <v>93</v>
      </c>
      <c r="B115" s="67">
        <v>7</v>
      </c>
      <c r="C115" s="68"/>
      <c r="D115" s="63">
        <v>140</v>
      </c>
      <c r="E115" s="64"/>
    </row>
    <row r="116" spans="1:5" ht="26.25">
      <c r="A116" s="26" t="s">
        <v>50</v>
      </c>
      <c r="B116" s="74">
        <f>SUM(B98:C115)</f>
        <v>37</v>
      </c>
      <c r="C116" s="75"/>
      <c r="D116" s="69">
        <f>SUM(D98:E115)</f>
        <v>18326</v>
      </c>
      <c r="E116" s="70"/>
    </row>
    <row r="119" ht="15" customHeight="1">
      <c r="A119" s="1" t="s">
        <v>51</v>
      </c>
    </row>
    <row r="121" spans="1:3" ht="12.75">
      <c r="A121" s="46" t="s">
        <v>52</v>
      </c>
      <c r="B121" s="76" t="s">
        <v>53</v>
      </c>
      <c r="C121" s="76"/>
    </row>
    <row r="122" spans="1:3" ht="12.75">
      <c r="A122" s="47"/>
      <c r="B122" s="48"/>
      <c r="C122" s="49"/>
    </row>
    <row r="123" spans="1:3" ht="12.75">
      <c r="A123" s="50" t="s">
        <v>94</v>
      </c>
      <c r="B123" s="77">
        <v>2895157</v>
      </c>
      <c r="C123" s="77"/>
    </row>
    <row r="126" ht="12">
      <c r="A126" s="51" t="s">
        <v>54</v>
      </c>
    </row>
  </sheetData>
  <sheetProtection selectLockedCells="1" selectUnlockedCells="1"/>
  <mergeCells count="53">
    <mergeCell ref="A1:G1"/>
    <mergeCell ref="B62:C62"/>
    <mergeCell ref="B64:C64"/>
    <mergeCell ref="B65:C65"/>
    <mergeCell ref="B66:C66"/>
    <mergeCell ref="B67:C67"/>
    <mergeCell ref="B103:C103"/>
    <mergeCell ref="B68:C68"/>
    <mergeCell ref="B69:C69"/>
    <mergeCell ref="B70:C70"/>
    <mergeCell ref="B71:C71"/>
    <mergeCell ref="B72:C72"/>
    <mergeCell ref="B97:C97"/>
    <mergeCell ref="B105:C105"/>
    <mergeCell ref="B106:C106"/>
    <mergeCell ref="B108:C108"/>
    <mergeCell ref="B109:C109"/>
    <mergeCell ref="B107:C107"/>
    <mergeCell ref="B98:C98"/>
    <mergeCell ref="B99:C99"/>
    <mergeCell ref="B100:C100"/>
    <mergeCell ref="B101:C101"/>
    <mergeCell ref="B102:C102"/>
    <mergeCell ref="D104:E104"/>
    <mergeCell ref="B110:C110"/>
    <mergeCell ref="B116:C116"/>
    <mergeCell ref="B121:C121"/>
    <mergeCell ref="B123:C123"/>
    <mergeCell ref="B111:C111"/>
    <mergeCell ref="B112:C112"/>
    <mergeCell ref="B113:C113"/>
    <mergeCell ref="B114:C114"/>
    <mergeCell ref="B104:C104"/>
    <mergeCell ref="D110:E110"/>
    <mergeCell ref="B115:C115"/>
    <mergeCell ref="D116:E116"/>
    <mergeCell ref="D98:E98"/>
    <mergeCell ref="D97:E97"/>
    <mergeCell ref="D99:E99"/>
    <mergeCell ref="D100:E100"/>
    <mergeCell ref="D101:E101"/>
    <mergeCell ref="D102:E102"/>
    <mergeCell ref="D103:E103"/>
    <mergeCell ref="D111:E111"/>
    <mergeCell ref="D112:E112"/>
    <mergeCell ref="D113:E113"/>
    <mergeCell ref="D114:E114"/>
    <mergeCell ref="D115:E115"/>
    <mergeCell ref="D105:E105"/>
    <mergeCell ref="D106:E106"/>
    <mergeCell ref="D107:E107"/>
    <mergeCell ref="D108:E108"/>
    <mergeCell ref="D109:E109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2016-06-01T11:38:33Z</dcterms:created>
  <dcterms:modified xsi:type="dcterms:W3CDTF">2017-07-05T08:46:11Z</dcterms:modified>
  <cp:category/>
  <cp:version/>
  <cp:contentType/>
  <cp:contentStatus/>
</cp:coreProperties>
</file>