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552" activeTab="0"/>
  </bookViews>
  <sheets>
    <sheet name="Hoja1" sheetId="1" r:id="rId1"/>
    <sheet name="Hoja2" sheetId="2" r:id="rId2"/>
  </sheets>
  <definedNames>
    <definedName name="_xlnm.Print_Area" localSheetId="0">'Hoja1'!$A$1:$H$38</definedName>
  </definedNames>
  <calcPr fullCalcOnLoad="1"/>
</workbook>
</file>

<file path=xl/sharedStrings.xml><?xml version="1.0" encoding="utf-8"?>
<sst xmlns="http://schemas.openxmlformats.org/spreadsheetml/2006/main" count="31" uniqueCount="23">
  <si>
    <t>SEVILLA</t>
  </si>
  <si>
    <t>1. Impuestos directos</t>
  </si>
  <si>
    <t>4. Transferencias corrientes</t>
  </si>
  <si>
    <t>5. Ingresos patrimoniales</t>
  </si>
  <si>
    <t>6. Enajenación de inversiones reales</t>
  </si>
  <si>
    <t>7. Transferencias de capital</t>
  </si>
  <si>
    <t>8. Activos financieros</t>
  </si>
  <si>
    <t>9. Pasivos financieros</t>
  </si>
  <si>
    <t>MÁLAGA</t>
  </si>
  <si>
    <t>6. Inversiones reales</t>
  </si>
  <si>
    <t>2. Impuestos indirectos</t>
  </si>
  <si>
    <t>ZARAGOZA</t>
  </si>
  <si>
    <t>9.1.5. RESUMEN DEL ESTADO DE INGRESOS  Y GASTOS DE LOS PRESUPUESTOS MUNICIPALES</t>
  </si>
  <si>
    <t>FUENTE: Excmos. Ayuntamientos de Sevilla, Málaga, Valencia y Zaragoza.</t>
  </si>
  <si>
    <t>%</t>
  </si>
  <si>
    <t>3. Tasas, precios públicos y otros ingresos</t>
  </si>
  <si>
    <t>1. Gastos de personal</t>
  </si>
  <si>
    <t>2. Gastos corrientes en bienes y servicios</t>
  </si>
  <si>
    <t>3. Gastos financieros</t>
  </si>
  <si>
    <t>5. Fondo de contingencia</t>
  </si>
  <si>
    <t>VALENCIA</t>
  </si>
  <si>
    <t>TOTAL</t>
  </si>
  <si>
    <t>DE SEVILLA, MÁLAGA, VALENCIA Y ZARAGOZA. EJERCICIO 2015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</si>
</sst>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#,##0.000"/>
    <numFmt numFmtId="189" formatCode="0.000"/>
    <numFmt numFmtId="190" formatCode="#,##0.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#,##0.0000"/>
    <numFmt numFmtId="195" formatCode="0.0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5" fillId="0" borderId="0" applyNumberFormat="0" applyFill="0" applyBorder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8">
    <xf numFmtId="0" fontId="0" fillId="0" borderId="0" xfId="0" applyAlignment="1">
      <alignment/>
    </xf>
    <xf numFmtId="188" fontId="0" fillId="0" borderId="0" xfId="0" applyNumberFormat="1" applyAlignment="1">
      <alignment/>
    </xf>
    <xf numFmtId="188" fontId="1" fillId="0" borderId="0" xfId="0" applyNumberFormat="1" applyFont="1" applyAlignment="1">
      <alignment/>
    </xf>
    <xf numFmtId="188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left"/>
    </xf>
    <xf numFmtId="188" fontId="0" fillId="0" borderId="0" xfId="0" applyNumberFormat="1" applyBorder="1" applyAlignment="1">
      <alignment/>
    </xf>
    <xf numFmtId="188" fontId="4" fillId="0" borderId="0" xfId="0" applyNumberFormat="1" applyFont="1" applyAlignment="1">
      <alignment horizontal="left"/>
    </xf>
    <xf numFmtId="188" fontId="0" fillId="0" borderId="10" xfId="0" applyNumberFormat="1" applyBorder="1" applyAlignment="1">
      <alignment/>
    </xf>
    <xf numFmtId="4" fontId="0" fillId="0" borderId="10" xfId="0" applyNumberFormat="1" applyBorder="1" applyAlignment="1">
      <alignment wrapText="1"/>
    </xf>
    <xf numFmtId="188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188" fontId="1" fillId="0" borderId="13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  <xf numFmtId="188" fontId="0" fillId="0" borderId="15" xfId="0" applyNumberFormat="1" applyFont="1" applyBorder="1" applyAlignment="1">
      <alignment/>
    </xf>
    <xf numFmtId="188" fontId="1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188" fontId="1" fillId="0" borderId="14" xfId="0" applyNumberFormat="1" applyFont="1" applyBorder="1" applyAlignment="1">
      <alignment/>
    </xf>
    <xf numFmtId="4" fontId="0" fillId="0" borderId="12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0" borderId="11" xfId="0" applyNumberFormat="1" applyFont="1" applyFill="1" applyBorder="1" applyAlignment="1">
      <alignment/>
    </xf>
    <xf numFmtId="188" fontId="2" fillId="0" borderId="0" xfId="0" applyNumberFormat="1" applyFont="1" applyAlignment="1" quotePrefix="1">
      <alignment horizontal="left"/>
    </xf>
    <xf numFmtId="3" fontId="0" fillId="0" borderId="0" xfId="0" applyNumberForma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" fontId="1" fillId="0" borderId="16" xfId="0" applyNumberFormat="1" applyFont="1" applyBorder="1" applyAlignment="1">
      <alignment horizontal="center"/>
    </xf>
    <xf numFmtId="188" fontId="0" fillId="0" borderId="17" xfId="0" applyNumberFormat="1" applyBorder="1" applyAlignment="1">
      <alignment/>
    </xf>
    <xf numFmtId="10" fontId="0" fillId="0" borderId="10" xfId="0" applyNumberFormat="1" applyBorder="1" applyAlignment="1">
      <alignment/>
    </xf>
    <xf numFmtId="4" fontId="0" fillId="0" borderId="17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 horizontal="right"/>
    </xf>
    <xf numFmtId="4" fontId="1" fillId="0" borderId="17" xfId="0" applyNumberFormat="1" applyFont="1" applyFill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4" fontId="0" fillId="0" borderId="17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88" fontId="1" fillId="0" borderId="18" xfId="0" applyNumberFormat="1" applyFont="1" applyBorder="1" applyAlignment="1">
      <alignment horizontal="center"/>
    </xf>
    <xf numFmtId="188" fontId="1" fillId="0" borderId="19" xfId="0" applyNumberFormat="1" applyFont="1" applyBorder="1" applyAlignment="1">
      <alignment horizontal="center"/>
    </xf>
    <xf numFmtId="189" fontId="1" fillId="0" borderId="18" xfId="0" applyNumberFormat="1" applyFont="1" applyBorder="1" applyAlignment="1">
      <alignment horizontal="center"/>
    </xf>
    <xf numFmtId="189" fontId="1" fillId="0" borderId="19" xfId="0" applyNumberFormat="1" applyFont="1" applyBorder="1" applyAlignment="1">
      <alignment horizontal="center"/>
    </xf>
    <xf numFmtId="188" fontId="1" fillId="0" borderId="2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4">
      <selection activeCell="B34" sqref="B34"/>
    </sheetView>
  </sheetViews>
  <sheetFormatPr defaultColWidth="11.421875" defaultRowHeight="12.75"/>
  <cols>
    <col min="1" max="1" width="52.57421875" style="3" customWidth="1"/>
    <col min="2" max="2" width="14.8515625" style="1" customWidth="1"/>
    <col min="3" max="3" width="7.7109375" style="1" customWidth="1"/>
    <col min="4" max="4" width="17.421875" style="1" customWidth="1"/>
    <col min="5" max="5" width="7.7109375" style="1" customWidth="1"/>
    <col min="6" max="6" width="17.421875" style="1" customWidth="1"/>
    <col min="7" max="7" width="7.7109375" style="1" customWidth="1"/>
    <col min="8" max="8" width="15.140625" style="1" customWidth="1"/>
    <col min="9" max="9" width="7.7109375" style="1" customWidth="1"/>
    <col min="10" max="11" width="11.421875" style="1" customWidth="1"/>
    <col min="12" max="12" width="14.7109375" style="1" bestFit="1" customWidth="1"/>
    <col min="13" max="16384" width="11.421875" style="1" customWidth="1"/>
  </cols>
  <sheetData>
    <row r="1" ht="15.75">
      <c r="A1" s="6" t="s">
        <v>12</v>
      </c>
    </row>
    <row r="2" ht="15.75">
      <c r="A2" s="6" t="s">
        <v>22</v>
      </c>
    </row>
    <row r="3" ht="15.75">
      <c r="A3" s="6"/>
    </row>
    <row r="5" spans="1:9" s="9" customFormat="1" ht="12.75">
      <c r="A5" s="15"/>
      <c r="B5" s="43" t="s">
        <v>0</v>
      </c>
      <c r="C5" s="44"/>
      <c r="D5" s="45" t="s">
        <v>8</v>
      </c>
      <c r="E5" s="46"/>
      <c r="F5" s="45" t="s">
        <v>20</v>
      </c>
      <c r="G5" s="46"/>
      <c r="H5" s="47" t="s">
        <v>11</v>
      </c>
      <c r="I5" s="44"/>
    </row>
    <row r="6" spans="1:9" s="10" customFormat="1" ht="12.75">
      <c r="A6" s="16"/>
      <c r="B6" s="29">
        <v>2015</v>
      </c>
      <c r="C6" s="14" t="s">
        <v>14</v>
      </c>
      <c r="D6" s="29">
        <v>2015</v>
      </c>
      <c r="E6" s="14" t="s">
        <v>14</v>
      </c>
      <c r="F6" s="29">
        <v>2015</v>
      </c>
      <c r="G6" s="14" t="s">
        <v>14</v>
      </c>
      <c r="H6" s="13">
        <v>2015</v>
      </c>
      <c r="I6" s="14" t="s">
        <v>14</v>
      </c>
    </row>
    <row r="7" spans="1:9" ht="12.75">
      <c r="A7" s="17"/>
      <c r="B7" s="30"/>
      <c r="C7" s="31"/>
      <c r="D7" s="30"/>
      <c r="E7" s="7"/>
      <c r="F7" s="30"/>
      <c r="G7" s="7"/>
      <c r="H7" s="5"/>
      <c r="I7" s="7"/>
    </row>
    <row r="8" spans="1:9" ht="12.75">
      <c r="A8" s="17" t="s">
        <v>1</v>
      </c>
      <c r="B8" s="32">
        <v>282640704.64</v>
      </c>
      <c r="C8" s="33">
        <f>B8/755852958.12*100</f>
        <v>37.3936096437328</v>
      </c>
      <c r="D8" s="39">
        <v>214158500</v>
      </c>
      <c r="E8" s="40">
        <f>D8/540910133.48*100</f>
        <v>39.59225141932351</v>
      </c>
      <c r="F8" s="39">
        <v>318594470</v>
      </c>
      <c r="G8" s="40">
        <f>F8/753681469.34%</f>
        <v>42.2717663841455</v>
      </c>
      <c r="H8" s="12">
        <v>278950540</v>
      </c>
      <c r="I8" s="8">
        <f>H8/683159538*100</f>
        <v>40.83241534131958</v>
      </c>
    </row>
    <row r="9" spans="1:9" ht="12.75">
      <c r="A9" s="17" t="s">
        <v>10</v>
      </c>
      <c r="B9" s="32">
        <v>20879780.93</v>
      </c>
      <c r="C9" s="33">
        <f aca="true" t="shared" si="0" ref="C9:C15">B9/755852958.12*100</f>
        <v>2.762413073295812</v>
      </c>
      <c r="D9" s="39">
        <v>13566180</v>
      </c>
      <c r="E9" s="40">
        <f aca="true" t="shared" si="1" ref="E9:E15">D9/540910133.48*100</f>
        <v>2.5080284432315234</v>
      </c>
      <c r="F9" s="39">
        <v>19409130</v>
      </c>
      <c r="G9" s="40">
        <f aca="true" t="shared" si="2" ref="G9:G28">F9/753681469.34%</f>
        <v>2.575243095335302</v>
      </c>
      <c r="H9" s="12">
        <v>26162718</v>
      </c>
      <c r="I9" s="8">
        <f aca="true" t="shared" si="3" ref="I9:I15">H9/683159538*100</f>
        <v>3.8296644553325403</v>
      </c>
    </row>
    <row r="10" spans="1:9" ht="12.75">
      <c r="A10" s="17" t="s">
        <v>15</v>
      </c>
      <c r="B10" s="32">
        <v>97229096.32</v>
      </c>
      <c r="C10" s="33">
        <f t="shared" si="0"/>
        <v>12.863493524168202</v>
      </c>
      <c r="D10" s="39">
        <v>52180068.21</v>
      </c>
      <c r="E10" s="40">
        <f t="shared" si="1"/>
        <v>9.646716705840626</v>
      </c>
      <c r="F10" s="39">
        <v>80495220</v>
      </c>
      <c r="G10" s="40">
        <f t="shared" si="2"/>
        <v>10.68027054857668</v>
      </c>
      <c r="H10" s="12">
        <v>117570000</v>
      </c>
      <c r="I10" s="8">
        <f t="shared" si="3"/>
        <v>17.209742887319535</v>
      </c>
    </row>
    <row r="11" spans="1:9" ht="12.75">
      <c r="A11" s="17" t="s">
        <v>2</v>
      </c>
      <c r="B11" s="32">
        <v>345504198.51</v>
      </c>
      <c r="C11" s="33">
        <f t="shared" si="0"/>
        <v>45.71050424534389</v>
      </c>
      <c r="D11" s="39">
        <v>251411370.15</v>
      </c>
      <c r="E11" s="40">
        <f t="shared" si="1"/>
        <v>46.47932338270676</v>
      </c>
      <c r="F11" s="39">
        <v>325816547.34</v>
      </c>
      <c r="G11" s="40">
        <f t="shared" si="2"/>
        <v>43.23000638788665</v>
      </c>
      <c r="H11" s="12">
        <v>246356270</v>
      </c>
      <c r="I11" s="8">
        <f t="shared" si="3"/>
        <v>36.061308712929076</v>
      </c>
    </row>
    <row r="12" spans="1:9" ht="12.75">
      <c r="A12" s="17" t="s">
        <v>3</v>
      </c>
      <c r="B12" s="32">
        <v>3967794.86</v>
      </c>
      <c r="C12" s="33">
        <f t="shared" si="0"/>
        <v>0.5249426912172075</v>
      </c>
      <c r="D12" s="39">
        <v>4742495.96</v>
      </c>
      <c r="E12" s="40">
        <f t="shared" si="1"/>
        <v>0.8767622690831605</v>
      </c>
      <c r="F12" s="39">
        <v>2133410</v>
      </c>
      <c r="G12" s="40">
        <f t="shared" si="2"/>
        <v>0.28306520549964304</v>
      </c>
      <c r="H12" s="12">
        <v>2820010</v>
      </c>
      <c r="I12" s="8">
        <f t="shared" si="3"/>
        <v>0.4127893768790505</v>
      </c>
    </row>
    <row r="13" spans="1:9" ht="12.75">
      <c r="A13" s="17" t="s">
        <v>4</v>
      </c>
      <c r="B13" s="34">
        <v>0</v>
      </c>
      <c r="C13" s="33">
        <f t="shared" si="0"/>
        <v>0</v>
      </c>
      <c r="D13" s="39">
        <v>0</v>
      </c>
      <c r="E13" s="40">
        <f t="shared" si="1"/>
        <v>0</v>
      </c>
      <c r="F13" s="39">
        <v>6932692</v>
      </c>
      <c r="G13" s="40">
        <f t="shared" si="2"/>
        <v>0.9198437645111494</v>
      </c>
      <c r="H13" s="28">
        <v>0</v>
      </c>
      <c r="I13" s="8">
        <f t="shared" si="3"/>
        <v>0</v>
      </c>
    </row>
    <row r="14" spans="1:9" ht="12.75">
      <c r="A14" s="17" t="s">
        <v>5</v>
      </c>
      <c r="B14" s="32">
        <v>0</v>
      </c>
      <c r="C14" s="33">
        <f t="shared" si="0"/>
        <v>0</v>
      </c>
      <c r="D14" s="39">
        <v>1750000</v>
      </c>
      <c r="E14" s="40">
        <f t="shared" si="1"/>
        <v>0.32352878818172587</v>
      </c>
      <c r="F14" s="39">
        <v>0</v>
      </c>
      <c r="G14" s="40">
        <f t="shared" si="2"/>
        <v>0</v>
      </c>
      <c r="H14" s="12">
        <v>10800000</v>
      </c>
      <c r="I14" s="8">
        <f t="shared" si="3"/>
        <v>1.5808898799272857</v>
      </c>
    </row>
    <row r="15" spans="1:9" ht="12.75">
      <c r="A15" s="17" t="s">
        <v>6</v>
      </c>
      <c r="B15" s="32">
        <v>5631382.86</v>
      </c>
      <c r="C15" s="33">
        <f t="shared" si="0"/>
        <v>0.745036822242079</v>
      </c>
      <c r="D15" s="39">
        <v>3101519.16</v>
      </c>
      <c r="E15" s="40">
        <f t="shared" si="1"/>
        <v>0.5733889916326882</v>
      </c>
      <c r="F15" s="39">
        <v>300000</v>
      </c>
      <c r="G15" s="40">
        <f t="shared" si="2"/>
        <v>0.039804614045070054</v>
      </c>
      <c r="H15" s="12">
        <v>500000</v>
      </c>
      <c r="I15" s="8">
        <f t="shared" si="3"/>
        <v>0.07318934629292989</v>
      </c>
    </row>
    <row r="16" spans="1:9" ht="12.75">
      <c r="A16" s="17" t="s">
        <v>7</v>
      </c>
      <c r="B16" s="32"/>
      <c r="C16" s="33"/>
      <c r="D16" s="39"/>
      <c r="E16" s="40"/>
      <c r="F16" s="39"/>
      <c r="G16" s="40"/>
      <c r="H16" s="28"/>
      <c r="I16" s="8"/>
    </row>
    <row r="17" spans="1:9" ht="12.75">
      <c r="A17" s="18" t="s">
        <v>21</v>
      </c>
      <c r="B17" s="35">
        <f>SUM(B8:B16)</f>
        <v>755852958.12</v>
      </c>
      <c r="C17" s="33"/>
      <c r="D17" s="36">
        <f>SUM(D8:D16)</f>
        <v>540910133.4799999</v>
      </c>
      <c r="E17" s="41"/>
      <c r="F17" s="36">
        <f>SUM(F8:F16)</f>
        <v>753681469.3399999</v>
      </c>
      <c r="G17" s="40"/>
      <c r="H17" s="23">
        <f>SUM(H8:H16)</f>
        <v>683159538</v>
      </c>
      <c r="I17" s="19"/>
    </row>
    <row r="18" spans="1:9" ht="12.75">
      <c r="A18" s="17"/>
      <c r="B18" s="32"/>
      <c r="C18" s="33"/>
      <c r="D18" s="39"/>
      <c r="E18" s="40"/>
      <c r="F18" s="39"/>
      <c r="G18" s="40"/>
      <c r="H18" s="26"/>
      <c r="I18" s="8"/>
    </row>
    <row r="19" spans="1:9" s="2" customFormat="1" ht="12.75">
      <c r="A19" s="18"/>
      <c r="B19" s="36"/>
      <c r="C19" s="33"/>
      <c r="D19" s="36"/>
      <c r="E19" s="42"/>
      <c r="F19" s="36"/>
      <c r="G19" s="40"/>
      <c r="H19" s="27"/>
      <c r="I19" s="8"/>
    </row>
    <row r="20" spans="1:9" ht="12.75">
      <c r="A20" s="17" t="s">
        <v>16</v>
      </c>
      <c r="B20" s="32">
        <v>285953666.03</v>
      </c>
      <c r="C20" s="33">
        <f>B20/755852958.12*100</f>
        <v>37.83191730058714</v>
      </c>
      <c r="D20" s="39">
        <v>154553607.77</v>
      </c>
      <c r="E20" s="40">
        <f>D20/540910133.48*100</f>
        <v>28.572880817681074</v>
      </c>
      <c r="F20" s="39">
        <v>233034544.21</v>
      </c>
      <c r="G20" s="40">
        <f t="shared" si="2"/>
        <v>30.919500304826215</v>
      </c>
      <c r="H20" s="12">
        <v>229040360</v>
      </c>
      <c r="I20" s="8">
        <f>H20/683159538*100</f>
        <v>33.52662844619466</v>
      </c>
    </row>
    <row r="21" spans="1:9" ht="12.75">
      <c r="A21" s="17" t="s">
        <v>17</v>
      </c>
      <c r="B21" s="37">
        <v>109556677.8</v>
      </c>
      <c r="C21" s="33">
        <f aca="true" t="shared" si="4" ref="C21:C28">B21/755852958.12*100</f>
        <v>14.494443214523567</v>
      </c>
      <c r="D21" s="39">
        <v>166031870.26</v>
      </c>
      <c r="E21" s="40">
        <f aca="true" t="shared" si="5" ref="E21:E28">D21/540910133.48*100</f>
        <v>30.694908448436188</v>
      </c>
      <c r="F21" s="39">
        <v>210941761.51</v>
      </c>
      <c r="G21" s="40">
        <f t="shared" si="2"/>
        <v>27.98818467630921</v>
      </c>
      <c r="H21" s="12">
        <v>265043008</v>
      </c>
      <c r="I21" s="8">
        <f aca="true" t="shared" si="6" ref="I21:I28">H21/683159538*100</f>
        <v>38.796648990063574</v>
      </c>
    </row>
    <row r="22" spans="1:9" ht="12.75">
      <c r="A22" s="17" t="s">
        <v>18</v>
      </c>
      <c r="B22" s="32">
        <v>18597938.41</v>
      </c>
      <c r="C22" s="33">
        <f t="shared" si="4"/>
        <v>2.4605233346255386</v>
      </c>
      <c r="D22" s="39">
        <v>17115977.43</v>
      </c>
      <c r="E22" s="40">
        <f t="shared" si="5"/>
        <v>3.1642922494135264</v>
      </c>
      <c r="F22" s="39">
        <v>26101500</v>
      </c>
      <c r="G22" s="40">
        <f t="shared" si="2"/>
        <v>3.46320044499132</v>
      </c>
      <c r="H22" s="12">
        <v>19242161</v>
      </c>
      <c r="I22" s="8">
        <f t="shared" si="6"/>
        <v>2.8166423697066203</v>
      </c>
    </row>
    <row r="23" spans="1:9" ht="12.75">
      <c r="A23" s="17" t="s">
        <v>2</v>
      </c>
      <c r="B23" s="32">
        <v>250334852.95</v>
      </c>
      <c r="C23" s="33">
        <f t="shared" si="4"/>
        <v>33.11951752793915</v>
      </c>
      <c r="D23" s="39">
        <v>131338952.1</v>
      </c>
      <c r="E23" s="40">
        <f t="shared" si="5"/>
        <v>24.28110400798328</v>
      </c>
      <c r="F23" s="39">
        <v>139570284.93</v>
      </c>
      <c r="G23" s="40">
        <f t="shared" si="2"/>
        <v>18.518471079330357</v>
      </c>
      <c r="H23" s="12">
        <v>50858006</v>
      </c>
      <c r="I23" s="8">
        <f t="shared" si="6"/>
        <v>7.444528425803814</v>
      </c>
    </row>
    <row r="24" spans="1:9" ht="12.75">
      <c r="A24" s="17" t="s">
        <v>19</v>
      </c>
      <c r="B24" s="32">
        <v>1554805.53</v>
      </c>
      <c r="C24" s="33">
        <f t="shared" si="4"/>
        <v>0.20570211617180145</v>
      </c>
      <c r="D24" s="39">
        <v>3000000</v>
      </c>
      <c r="E24" s="40">
        <f t="shared" si="5"/>
        <v>0.5546207797401015</v>
      </c>
      <c r="F24" s="39">
        <v>21879647.89</v>
      </c>
      <c r="G24" s="40">
        <f t="shared" si="2"/>
        <v>2.9030364656782712</v>
      </c>
      <c r="H24" s="12">
        <v>250000</v>
      </c>
      <c r="I24" s="8">
        <f t="shared" si="6"/>
        <v>0.036594673146464946</v>
      </c>
    </row>
    <row r="25" spans="1:9" ht="12.75">
      <c r="A25" s="17" t="s">
        <v>9</v>
      </c>
      <c r="B25" s="32">
        <v>18990748.15</v>
      </c>
      <c r="C25" s="33">
        <f t="shared" si="4"/>
        <v>2.5124924029185327</v>
      </c>
      <c r="D25" s="39">
        <v>7242476.33</v>
      </c>
      <c r="E25" s="40">
        <f t="shared" si="5"/>
        <v>1.3389426231312764</v>
      </c>
      <c r="F25" s="39">
        <v>64717512.95</v>
      </c>
      <c r="G25" s="40">
        <f t="shared" si="2"/>
        <v>8.586852083105244</v>
      </c>
      <c r="H25" s="12">
        <v>44072777</v>
      </c>
      <c r="I25" s="8">
        <f t="shared" si="6"/>
        <v>6.451315475888151</v>
      </c>
    </row>
    <row r="26" spans="1:9" ht="12.75">
      <c r="A26" s="17" t="s">
        <v>5</v>
      </c>
      <c r="B26" s="32">
        <v>23906290.73</v>
      </c>
      <c r="C26" s="33">
        <f t="shared" si="4"/>
        <v>3.162822937077745</v>
      </c>
      <c r="D26" s="39">
        <v>23532712.13</v>
      </c>
      <c r="E26" s="40">
        <f t="shared" si="5"/>
        <v>4.350577050313315</v>
      </c>
      <c r="F26" s="39">
        <v>1696100</v>
      </c>
      <c r="G26" s="40">
        <f t="shared" si="2"/>
        <v>0.2250420196061444</v>
      </c>
      <c r="H26" s="12">
        <v>19326622</v>
      </c>
      <c r="I26" s="8">
        <f t="shared" si="6"/>
        <v>2.8290056604611147</v>
      </c>
    </row>
    <row r="27" spans="1:9" ht="12.75">
      <c r="A27" s="17" t="s">
        <v>6</v>
      </c>
      <c r="B27" s="32">
        <v>1802024</v>
      </c>
      <c r="C27" s="33">
        <f t="shared" si="4"/>
        <v>0.23840933354049385</v>
      </c>
      <c r="D27" s="39">
        <v>3101519.16</v>
      </c>
      <c r="E27" s="40">
        <f t="shared" si="5"/>
        <v>0.5733889916326882</v>
      </c>
      <c r="F27" s="39">
        <v>10420117.85</v>
      </c>
      <c r="G27" s="40">
        <f t="shared" si="2"/>
        <v>1.382562564411317</v>
      </c>
      <c r="H27" s="12">
        <v>14000000</v>
      </c>
      <c r="I27" s="8">
        <f t="shared" si="6"/>
        <v>2.049301696202037</v>
      </c>
    </row>
    <row r="28" spans="1:9" ht="12.75">
      <c r="A28" s="17" t="s">
        <v>7</v>
      </c>
      <c r="B28" s="32">
        <v>45155954.52</v>
      </c>
      <c r="C28" s="33">
        <f t="shared" si="4"/>
        <v>5.97417183261602</v>
      </c>
      <c r="D28" s="39">
        <v>34993018.3</v>
      </c>
      <c r="E28" s="40">
        <f t="shared" si="5"/>
        <v>6.469285031668546</v>
      </c>
      <c r="F28" s="39">
        <v>45320000</v>
      </c>
      <c r="G28" s="40">
        <f t="shared" si="2"/>
        <v>6.013150361741916</v>
      </c>
      <c r="H28" s="12">
        <v>41326604</v>
      </c>
      <c r="I28" s="8">
        <f t="shared" si="6"/>
        <v>6.049334262533564</v>
      </c>
    </row>
    <row r="29" spans="1:9" ht="12.75">
      <c r="A29" s="21" t="s">
        <v>21</v>
      </c>
      <c r="B29" s="38">
        <f>SUM(B20:B28)</f>
        <v>755852958.12</v>
      </c>
      <c r="C29" s="22"/>
      <c r="D29" s="38">
        <f>SUM(D20:D28)</f>
        <v>540910133.4799999</v>
      </c>
      <c r="E29" s="22"/>
      <c r="F29" s="38">
        <f>SUM(F20:F28)</f>
        <v>753681469.3400002</v>
      </c>
      <c r="G29" s="22"/>
      <c r="H29" s="24">
        <f>SUM(H20:H28)</f>
        <v>683159538</v>
      </c>
      <c r="I29" s="22"/>
    </row>
    <row r="30" spans="1:9" ht="12.75">
      <c r="A30" s="20"/>
      <c r="B30" s="11"/>
      <c r="C30" s="11"/>
      <c r="D30" s="11"/>
      <c r="E30" s="11"/>
      <c r="F30" s="11"/>
      <c r="G30" s="11"/>
      <c r="H30" s="11"/>
      <c r="I30" s="11"/>
    </row>
    <row r="32" ht="12.75">
      <c r="A32" s="25" t="s">
        <v>13</v>
      </c>
    </row>
    <row r="33" ht="12.75">
      <c r="A33" s="4"/>
    </row>
    <row r="34" ht="12.75">
      <c r="A34" s="1"/>
    </row>
  </sheetData>
  <sheetProtection/>
  <mergeCells count="4">
    <mergeCell ref="B5:C5"/>
    <mergeCell ref="D5:E5"/>
    <mergeCell ref="F5:G5"/>
    <mergeCell ref="H5:I5"/>
  </mergeCells>
  <printOptions/>
  <pageMargins left="0.21" right="0.21" top="1" bottom="1" header="0.511811024" footer="0.511811024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Charo</dc:creator>
  <cp:keywords/>
  <dc:description/>
  <cp:lastModifiedBy>Maria Angeles Vilches Medina</cp:lastModifiedBy>
  <cp:lastPrinted>2007-05-15T12:49:56Z</cp:lastPrinted>
  <dcterms:created xsi:type="dcterms:W3CDTF">1999-06-24T07:14:49Z</dcterms:created>
  <dcterms:modified xsi:type="dcterms:W3CDTF">2016-11-21T12:57:44Z</dcterms:modified>
  <cp:category/>
  <cp:version/>
  <cp:contentType/>
  <cp:contentStatus/>
</cp:coreProperties>
</file>